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5760" windowWidth="8970" windowHeight="9645" tabRatio="601"/>
  </bookViews>
  <sheets>
    <sheet name="KONUT" sheetId="11" r:id="rId1"/>
  </sheets>
  <definedNames>
    <definedName name="_xlnm.Print_Area" localSheetId="0">KONUT!$A$1:$O$37</definedName>
  </definedNames>
  <calcPr calcId="145621"/>
</workbook>
</file>

<file path=xl/calcChain.xml><?xml version="1.0" encoding="utf-8"?>
<calcChain xmlns="http://schemas.openxmlformats.org/spreadsheetml/2006/main">
  <c r="N26" i="11" l="1"/>
  <c r="N25" i="11"/>
  <c r="N6" i="11" l="1"/>
  <c r="J14" i="11"/>
  <c r="J13" i="11"/>
  <c r="N18" i="11"/>
  <c r="J18" i="11"/>
  <c r="J6" i="11"/>
  <c r="N14" i="11"/>
  <c r="N22" i="11"/>
  <c r="N21" i="11"/>
  <c r="N17" i="11"/>
  <c r="N20" i="11"/>
  <c r="N19" i="11"/>
  <c r="N16" i="11"/>
  <c r="N15" i="11"/>
  <c r="N13" i="11"/>
  <c r="N11" i="11"/>
  <c r="N12" i="11"/>
  <c r="N9" i="11"/>
  <c r="N10" i="11"/>
  <c r="N7" i="11"/>
  <c r="N8" i="11"/>
  <c r="N5" i="11"/>
  <c r="J11" i="11"/>
  <c r="J22" i="11"/>
  <c r="J21" i="11"/>
  <c r="J17" i="11"/>
  <c r="J20" i="11"/>
  <c r="J19" i="11"/>
  <c r="J16" i="11"/>
  <c r="J15" i="11"/>
  <c r="J12" i="11"/>
  <c r="J9" i="11"/>
  <c r="J10" i="11"/>
  <c r="J8" i="11"/>
  <c r="J7" i="11"/>
  <c r="J5" i="11"/>
  <c r="K22" i="11" l="1"/>
  <c r="K21" i="11"/>
  <c r="K18" i="11"/>
  <c r="K15" i="11"/>
  <c r="K11" i="11"/>
  <c r="K8" i="11"/>
  <c r="K6" i="11"/>
  <c r="K5" i="11"/>
  <c r="K20" i="11"/>
  <c r="K19" i="11"/>
  <c r="K17" i="11"/>
  <c r="K12" i="11"/>
  <c r="K10" i="11"/>
  <c r="K9" i="11"/>
  <c r="K7" i="11"/>
  <c r="K13" i="11"/>
  <c r="K16" i="11"/>
  <c r="K14" i="11"/>
</calcChain>
</file>

<file path=xl/sharedStrings.xml><?xml version="1.0" encoding="utf-8"?>
<sst xmlns="http://schemas.openxmlformats.org/spreadsheetml/2006/main" count="150" uniqueCount="91">
  <si>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</si>
  <si>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</si>
  <si>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</si>
  <si>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</si>
  <si>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</si>
  <si>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</si>
  <si>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</si>
  <si>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</si>
  <si>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</si>
  <si>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</si>
  <si>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</si>
  <si>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</si>
  <si>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</si>
  <si>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</si>
  <si>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</si>
  <si>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</si>
  <si>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</si>
  <si>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</si>
  <si>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</si>
  <si>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</si>
  <si>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</si>
  <si>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</si>
  <si>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</si>
  <si>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</si>
  <si>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</si>
  <si>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</si>
  <si>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</si>
  <si>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</si>
  <si>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</si>
  <si>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</si>
  <si>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</si>
  <si>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</si>
  <si>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</si>
  <si>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</si>
  <si>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</si>
  <si>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</si>
  <si>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</si>
  <si>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</si>
  <si>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</si>
  <si>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</si>
  <si>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</si>
  <si>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</si>
  <si>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</si>
  <si>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</si>
  <si>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</si>
  <si>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</si>
  <si>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</si>
  <si>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</si>
  <si>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</si>
  <si>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</si>
  <si>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</si>
  <si>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</si>
  <si>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</si>
  <si>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</si>
  <si>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</si>
  <si>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</si>
  <si>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</si>
  <si>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r>
      <t>1,190000 x 1000</t>
    </r>
    <r>
      <rPr>
        <vertAlign val="superscript"/>
        <sz val="11"/>
        <rFont val="Arial"/>
        <family val="2"/>
        <charset val="162"/>
      </rPr>
      <t xml:space="preserve">
</t>
    </r>
    <r>
      <rPr>
        <sz val="11"/>
        <rFont val="Arial"/>
        <family val="2"/>
        <charset val="162"/>
      </rPr>
      <t>7.000 x 0,65</t>
    </r>
  </si>
  <si>
    <r>
      <t>İstanbul</t>
    </r>
    <r>
      <rPr>
        <b/>
        <sz val="14"/>
        <rFont val="Arial"/>
        <family val="2"/>
        <charset val="162"/>
      </rPr>
      <t xml:space="preserve">
</t>
    </r>
    <r>
      <rPr>
        <b/>
        <sz val="13"/>
        <rFont val="Arial"/>
        <family val="2"/>
        <charset val="162"/>
      </rPr>
      <t>HAKAN KÖMÜR</t>
    </r>
  </si>
  <si>
    <t>Değişim 
Sıralaması</t>
  </si>
  <si>
    <t>0,749300 x 1000
4731 x 0,65</t>
  </si>
  <si>
    <t>0,821221 x 1000
5046 x 0,65</t>
  </si>
  <si>
    <t>En Ucuz 
Göre Yakıt Maliyeti 
İndeksi</t>
  </si>
  <si>
    <t>TESİSAT DERGİSİ - B2B MEDYA - TEKNİK SEKTÖR YAYINCILIĞI</t>
  </si>
  <si>
    <r>
      <t>6,236686 x 1000</t>
    </r>
    <r>
      <rPr>
        <vertAlign val="superscript"/>
        <sz val="11"/>
        <rFont val="Arial"/>
        <family val="2"/>
        <charset val="162"/>
      </rPr>
      <t xml:space="preserve">
</t>
    </r>
    <r>
      <rPr>
        <sz val="11"/>
        <rFont val="Arial"/>
        <family val="2"/>
        <charset val="162"/>
      </rPr>
      <t>10.256 x 0,84</t>
    </r>
  </si>
  <si>
    <r>
      <t>7,324048 x 1000</t>
    </r>
    <r>
      <rPr>
        <vertAlign val="superscript"/>
        <sz val="11"/>
        <rFont val="Arial"/>
        <family val="2"/>
        <charset val="162"/>
      </rPr>
      <t xml:space="preserve">
</t>
    </r>
    <r>
      <rPr>
        <sz val="11"/>
        <rFont val="Arial"/>
        <family val="2"/>
        <charset val="162"/>
      </rPr>
      <t>11.100 x 1,06</t>
    </r>
  </si>
  <si>
    <r>
      <t>7,324048 x 1000</t>
    </r>
    <r>
      <rPr>
        <vertAlign val="superscript"/>
        <sz val="11"/>
        <rFont val="Arial"/>
        <family val="2"/>
        <charset val="162"/>
      </rPr>
      <t xml:space="preserve">
</t>
    </r>
    <r>
      <rPr>
        <sz val="11"/>
        <rFont val="Arial"/>
        <family val="2"/>
        <charset val="162"/>
      </rPr>
      <t>11.100 x 0,92</t>
    </r>
  </si>
  <si>
    <r>
      <t>7,625000 x 1000</t>
    </r>
    <r>
      <rPr>
        <vertAlign val="superscript"/>
        <sz val="11"/>
        <rFont val="Arial"/>
        <family val="2"/>
        <charset val="162"/>
      </rPr>
      <t xml:space="preserve">
</t>
    </r>
    <r>
      <rPr>
        <sz val="11"/>
        <rFont val="Arial"/>
        <family val="2"/>
        <charset val="162"/>
      </rPr>
      <t>11.000 x 0,90</t>
    </r>
  </si>
  <si>
    <r>
      <t>4. Doğalgaz</t>
    </r>
    <r>
      <rPr>
        <sz val="11"/>
        <rFont val="Arial"/>
        <family val="2"/>
        <charset val="162"/>
      </rPr>
      <t xml:space="preserve"> fiyatları  01 Nisan 2018 tarihinde yayınlanan 02 Nisan 2018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</si>
  <si>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23 Mart 2018 tarihinde yayınlanan 02 Nisan 2018 tarihinde geçerli olan AYGAZ ve  İPRAGAZ fiyat sirkülerlerinden alınmış fiyatların ortalamasıdır. </t>
    </r>
  </si>
  <si>
    <r>
      <t>6.</t>
    </r>
    <r>
      <rPr>
        <sz val="11"/>
        <rFont val="Arial"/>
        <family val="2"/>
        <charset val="162"/>
      </rPr>
      <t xml:space="preserve"> </t>
    </r>
    <r>
      <rPr>
        <b/>
        <sz val="11"/>
        <rFont val="Arial"/>
        <family val="2"/>
        <charset val="162"/>
      </rPr>
      <t xml:space="preserve">Elektrik </t>
    </r>
    <r>
      <rPr>
        <sz val="11"/>
        <rFont val="Arial"/>
        <family val="2"/>
        <charset val="162"/>
      </rPr>
      <t>birim fiyatları 01 Nisan 2018 tarihinde yayınlanan 02 Nisan2018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</si>
  <si>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02 Nisan 2018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</si>
  <si>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02 Nisan 2018 tarihinde geçerli olan </t>
    </r>
    <r>
      <rPr>
        <b/>
        <sz val="11"/>
        <rFont val="Arial"/>
        <family val="2"/>
        <charset val="162"/>
      </rPr>
      <t>TKİ - ELİ</t>
    </r>
    <r>
      <rPr>
        <sz val="11"/>
        <rFont val="Arial"/>
        <family val="2"/>
        <charset val="162"/>
      </rPr>
      <t>'nin 01 Ocak 2018 tarihli Isınma Amaçlı (Torbalanmış) Kömürlerin İstanbul Bayi Depo Satış Fiyatları listesinden alınmış  Soma Kısrakdere; +18 mm Yıkanmış Parça - Torba: 453 TL/ton (KDV Hariç),  +20 mm Yıkanmış Parça - Torba: 506 TL/ton (KDV Hariç) fiyatına nakliye bedeli (114,05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</si>
  <si>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02 Nisan 2018 tarihinde geçerli olan portakal tipi linyit için nakliye ücreti ve KDV dahil bayi satış fiyatı 29,75 TL/25 kg.torba veya 1190 TL/ton'dur.</t>
    </r>
  </si>
  <si>
    <r>
      <t xml:space="preserve">02 Nisan </t>
    </r>
    <r>
      <rPr>
        <b/>
        <sz val="12"/>
        <rFont val="Arial"/>
        <family val="2"/>
        <charset val="162"/>
      </rPr>
      <t>2018</t>
    </r>
    <r>
      <rPr>
        <sz val="12"/>
        <rFont val="Arial"/>
        <family val="2"/>
        <charset val="162"/>
      </rPr>
      <t xml:space="preserve"> tarihinde</t>
    </r>
  </si>
  <si>
    <r>
      <t xml:space="preserve">02 Nisan </t>
    </r>
    <r>
      <rPr>
        <b/>
        <sz val="12"/>
        <rFont val="Arial"/>
        <family val="2"/>
        <charset val="162"/>
      </rPr>
      <t>2017</t>
    </r>
    <r>
      <rPr>
        <sz val="12"/>
        <rFont val="Arial"/>
        <family val="2"/>
        <charset val="162"/>
      </rPr>
      <t xml:space="preserve"> tarihinde</t>
    </r>
  </si>
  <si>
    <r>
      <t xml:space="preserve">02 Nisan 2018
</t>
    </r>
    <r>
      <rPr>
        <sz val="14"/>
        <rFont val="Arial"/>
        <family val="2"/>
        <charset val="162"/>
      </rPr>
      <t>Tarihindeki
Birim Fiyat</t>
    </r>
  </si>
  <si>
    <r>
      <t xml:space="preserve">(  02 Nisan 2018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</si>
  <si>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02 Nisan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</si>
  <si>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0,4880888 x 1000</t>
    </r>
    <r>
      <rPr>
        <vertAlign val="superscript"/>
        <sz val="11"/>
        <rFont val="Arial"/>
        <family val="2"/>
        <charset val="162"/>
      </rPr>
      <t xml:space="preserve">
</t>
    </r>
    <r>
      <rPr>
        <sz val="11"/>
        <rFont val="Arial"/>
        <family val="2"/>
        <charset val="162"/>
      </rPr>
      <t>860 x 0,99</t>
    </r>
  </si>
  <si>
    <r>
      <t>0,491397 x 1000</t>
    </r>
    <r>
      <rPr>
        <vertAlign val="superscript"/>
        <sz val="11"/>
        <rFont val="Arial"/>
        <family val="2"/>
        <charset val="162"/>
      </rPr>
      <t xml:space="preserve">
</t>
    </r>
    <r>
      <rPr>
        <sz val="11"/>
        <rFont val="Arial"/>
        <family val="2"/>
        <charset val="162"/>
      </rPr>
      <t>860 x 0,99</t>
    </r>
  </si>
  <si>
    <r>
      <t>3,280000 x 1000</t>
    </r>
    <r>
      <rPr>
        <vertAlign val="superscript"/>
        <sz val="11"/>
        <rFont val="Arial"/>
        <family val="2"/>
        <charset val="162"/>
      </rPr>
      <t xml:space="preserve">
</t>
    </r>
    <r>
      <rPr>
        <sz val="11"/>
        <rFont val="Arial"/>
        <family val="2"/>
        <charset val="162"/>
      </rPr>
      <t>9.875 x 0,80</t>
    </r>
  </si>
  <si>
    <r>
      <t>1,116181 x 1000</t>
    </r>
    <r>
      <rPr>
        <vertAlign val="superscript"/>
        <sz val="11"/>
        <rFont val="Arial"/>
        <family val="2"/>
        <charset val="162"/>
      </rPr>
      <t xml:space="preserve">
</t>
    </r>
    <r>
      <rPr>
        <sz val="11"/>
        <rFont val="Arial"/>
        <family val="2"/>
        <charset val="162"/>
      </rPr>
      <t xml:space="preserve"> 8250 x 1,07</t>
    </r>
  </si>
  <si>
    <r>
      <t>1,141114 x 1000</t>
    </r>
    <r>
      <rPr>
        <vertAlign val="superscript"/>
        <sz val="11"/>
        <rFont val="Arial"/>
        <family val="2"/>
        <charset val="162"/>
      </rPr>
      <t xml:space="preserve">
</t>
    </r>
    <r>
      <rPr>
        <sz val="11"/>
        <rFont val="Arial"/>
        <family val="2"/>
        <charset val="162"/>
      </rPr>
      <t>8250 x 1,07</t>
    </r>
  </si>
  <si>
    <t>1,178301 x 1000 
8250 x 1,07</t>
  </si>
  <si>
    <r>
      <t>1,116181 x 1000</t>
    </r>
    <r>
      <rPr>
        <vertAlign val="superscript"/>
        <sz val="11"/>
        <rFont val="Arial"/>
        <family val="2"/>
        <charset val="162"/>
      </rPr>
      <t xml:space="preserve">
</t>
    </r>
    <r>
      <rPr>
        <sz val="11"/>
        <rFont val="Arial"/>
        <family val="2"/>
        <charset val="162"/>
      </rPr>
      <t xml:space="preserve"> 8250 x 0,93</t>
    </r>
  </si>
  <si>
    <r>
      <t>1,141114 x 1000</t>
    </r>
    <r>
      <rPr>
        <vertAlign val="superscript"/>
        <sz val="11"/>
        <rFont val="Arial"/>
        <family val="2"/>
        <charset val="162"/>
      </rPr>
      <t xml:space="preserve">
</t>
    </r>
    <r>
      <rPr>
        <sz val="11"/>
        <rFont val="Arial"/>
        <family val="2"/>
        <charset val="162"/>
      </rPr>
      <t>8250 x 0,93</t>
    </r>
  </si>
  <si>
    <t>02 Nisan 2018
13 Nisan 2017</t>
  </si>
  <si>
    <t xml:space="preserve">13 Nisan 2017
Tarihindeki 
Birim Fiyatları </t>
  </si>
  <si>
    <r>
      <t>1,067408 x 1000</t>
    </r>
    <r>
      <rPr>
        <vertAlign val="superscript"/>
        <sz val="11"/>
        <rFont val="Arial"/>
        <family val="2"/>
        <charset val="162"/>
      </rPr>
      <t xml:space="preserve">
</t>
    </r>
    <r>
      <rPr>
        <sz val="11"/>
        <rFont val="Arial"/>
        <family val="2"/>
        <charset val="162"/>
      </rPr>
      <t>8250 x 1,07</t>
    </r>
  </si>
  <si>
    <r>
      <t>1,067408 x 1000</t>
    </r>
    <r>
      <rPr>
        <vertAlign val="superscript"/>
        <sz val="11"/>
        <rFont val="Arial"/>
        <family val="2"/>
        <charset val="162"/>
      </rPr>
      <t xml:space="preserve">
</t>
    </r>
    <r>
      <rPr>
        <sz val="11"/>
        <rFont val="Arial"/>
        <family val="2"/>
        <charset val="162"/>
      </rPr>
      <t xml:space="preserve"> 8250 x 0,93</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</si>
</sst>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8">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4"/>
      <color theme="0"/>
      <name val="Arial"/>
      <family val="2"/>
      <charset val="162"/>
    </font>
    <font>
      <b/>
      <sz val="13.5"/>
      <name val="Arial"/>
      <family val="2"/>
      <charset val="162"/>
    </font>
  </fonts>
  <fills count="31">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rgb="FFFFFF99"/>
        <bgColor indexed="64"/>
      </patternFill>
    </fill>
    <fill>
      <patternFill patternType="solid">
        <fgColor rgb="FFFFFF00"/>
        <bgColor indexed="64"/>
      </patternFill>
    </fill>
    <fill>
      <patternFill patternType="solid">
        <fgColor theme="1"/>
        <bgColor indexed="64"/>
      </patternFill>
    </fill>
    <fill>
      <patternFill patternType="solid">
        <fgColor rgb="FF79FFFF"/>
        <bgColor indexed="64"/>
      </patternFill>
    </fill>
    <fill>
      <patternFill patternType="solid">
        <fgColor rgb="FF7DFFFF"/>
        <bgColor indexed="64"/>
      </patternFill>
    </fill>
    <fill>
      <patternFill patternType="solid">
        <fgColor rgb="FFFFFC89"/>
        <bgColor indexed="64"/>
      </patternFill>
    </fill>
    <fill>
      <patternFill patternType="solid">
        <fgColor rgb="FFFFFA1D"/>
        <bgColor indexed="64"/>
      </patternFill>
    </fill>
    <fill>
      <patternFill patternType="solid">
        <fgColor rgb="FFFFFD9F"/>
        <bgColor indexed="64"/>
      </patternFill>
    </fill>
    <fill>
      <patternFill patternType="solid">
        <fgColor rgb="FFFFFDA3"/>
        <bgColor indexed="64"/>
      </patternFill>
    </fill>
    <fill>
      <patternFill patternType="solid">
        <fgColor rgb="FFFFFC75"/>
        <bgColor indexed="64"/>
      </patternFill>
    </fill>
    <fill>
      <patternFill patternType="solid">
        <fgColor rgb="FFF2EC00"/>
        <bgColor indexed="64"/>
      </patternFill>
    </fill>
    <fill>
      <patternFill patternType="solid">
        <fgColor rgb="FFC1E0FF"/>
        <bgColor indexed="64"/>
      </patternFill>
    </fill>
    <fill>
      <patternFill patternType="solid">
        <fgColor rgb="FF93DEED"/>
        <bgColor indexed="64"/>
      </patternFill>
    </fill>
    <fill>
      <patternFill patternType="solid">
        <fgColor rgb="FF6CD2E6"/>
        <bgColor indexed="64"/>
      </patternFill>
    </fill>
    <fill>
      <patternFill patternType="solid">
        <fgColor rgb="FFFFFB47"/>
        <bgColor indexed="64"/>
      </patternFill>
    </fill>
    <fill>
      <patternFill patternType="solid">
        <fgColor rgb="FFFFFDB3"/>
        <bgColor indexed="64"/>
      </patternFill>
    </fill>
    <fill>
      <patternFill patternType="solid">
        <fgColor rgb="FFFCD9BC"/>
        <bgColor indexed="64"/>
      </patternFill>
    </fill>
    <fill>
      <patternFill patternType="solid">
        <fgColor rgb="FFFBC99F"/>
        <bgColor indexed="64"/>
      </patternFill>
    </fill>
    <fill>
      <patternFill patternType="solid">
        <fgColor rgb="FFDFD9E7"/>
        <bgColor indexed="64"/>
      </patternFill>
    </fill>
    <fill>
      <patternFill patternType="solid">
        <fgColor rgb="FFCABFD7"/>
        <bgColor indexed="64"/>
      </patternFill>
    </fill>
    <fill>
      <patternFill patternType="solid">
        <fgColor rgb="FF53FFA1"/>
        <bgColor indexed="64"/>
      </patternFill>
    </fill>
    <fill>
      <patternFill patternType="solid">
        <fgColor rgb="FF05FF76"/>
        <bgColor indexed="64"/>
      </patternFill>
    </fill>
    <fill>
      <patternFill patternType="solid">
        <fgColor rgb="FFA7FFCF"/>
        <bgColor indexed="64"/>
      </patternFill>
    </fill>
    <fill>
      <patternFill patternType="solid">
        <fgColor rgb="FFFACF82"/>
        <bgColor indexed="64"/>
      </patternFill>
    </fill>
    <fill>
      <patternFill patternType="solid">
        <fgColor rgb="FFFDE8C3"/>
        <bgColor indexed="64"/>
      </patternFill>
    </fill>
    <fill>
      <patternFill patternType="solid">
        <fgColor rgb="FFCD6209"/>
        <bgColor indexed="64"/>
      </patternFill>
    </fill>
    <fill>
      <patternFill patternType="solid">
        <fgColor rgb="FFFFFB4F"/>
        <bgColor indexed="64"/>
      </patternFill>
    </fill>
  </fills>
  <borders count="72">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style="hair">
        <color indexed="64"/>
      </bottom>
      <diagonal/>
    </border>
    <border>
      <left style="thin">
        <color indexed="64"/>
      </left>
      <right/>
      <top/>
      <bottom/>
      <diagonal/>
    </border>
    <border>
      <left/>
      <right style="medium">
        <color indexed="64"/>
      </right>
      <top/>
      <bottom/>
      <diagonal/>
    </border>
  </borders>
  <cellStyleXfs count="1">
    <xf numFmtId="0" fontId="0" fillId="0" borderId="0"/>
  </cellStyleXfs>
  <cellXfs count="358">
    <xf numFmtId="0" fontId="0" fillId="0" borderId="0" xfId="0"/>
    <xf numFmtId="0" fontId="5" fillId="0" borderId="1"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6" fillId="0" borderId="19"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23" fillId="6" borderId="11" xfId="0" applyFont="1" applyFill="1" applyBorder="1" applyAlignment="1">
      <alignment horizontal="center" vertical="center"/>
    </xf>
    <xf numFmtId="0" fontId="3" fillId="9" borderId="13"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7" fillId="9" borderId="6" xfId="0" applyFont="1" applyFill="1" applyBorder="1" applyAlignment="1">
      <alignment horizontal="center" vertical="center" wrapText="1"/>
    </xf>
    <xf numFmtId="0" fontId="7" fillId="9" borderId="6" xfId="0" applyFont="1" applyFill="1" applyBorder="1" applyAlignment="1">
      <alignment vertical="center" wrapText="1"/>
    </xf>
    <xf numFmtId="9" fontId="7" fillId="9" borderId="10" xfId="0" applyNumberFormat="1" applyFont="1" applyFill="1" applyBorder="1" applyAlignment="1">
      <alignment horizontal="center" vertical="center"/>
    </xf>
    <xf numFmtId="0" fontId="5" fillId="9" borderId="9" xfId="0" applyFont="1" applyFill="1" applyBorder="1" applyAlignment="1">
      <alignment horizontal="center" vertical="center" wrapText="1"/>
    </xf>
    <xf numFmtId="167" fontId="10" fillId="9" borderId="8" xfId="0" applyNumberFormat="1" applyFont="1" applyFill="1" applyBorder="1" applyAlignment="1">
      <alignment horizontal="center" vertical="center"/>
    </xf>
    <xf numFmtId="1" fontId="8" fillId="9" borderId="2" xfId="0" applyNumberFormat="1" applyFont="1" applyFill="1" applyBorder="1" applyAlignment="1">
      <alignment horizontal="center" vertical="center"/>
    </xf>
    <xf numFmtId="0" fontId="5" fillId="9" borderId="4" xfId="0" applyFont="1" applyFill="1" applyBorder="1" applyAlignment="1">
      <alignment vertical="center" wrapText="1"/>
    </xf>
    <xf numFmtId="168" fontId="10" fillId="9" borderId="6" xfId="0" applyNumberFormat="1" applyFont="1" applyFill="1" applyBorder="1" applyAlignment="1">
      <alignment horizontal="center" vertical="center"/>
    </xf>
    <xf numFmtId="0" fontId="12" fillId="9" borderId="4" xfId="0" applyFont="1" applyFill="1" applyBorder="1" applyAlignment="1">
      <alignment horizontal="center" vertical="center"/>
    </xf>
    <xf numFmtId="0" fontId="7" fillId="9" borderId="7" xfId="0" applyFont="1" applyFill="1" applyBorder="1" applyAlignment="1">
      <alignment horizontal="center" vertical="center"/>
    </xf>
    <xf numFmtId="0" fontId="7" fillId="10" borderId="9" xfId="0" applyFont="1" applyFill="1" applyBorder="1" applyAlignment="1">
      <alignment horizontal="center" vertical="center"/>
    </xf>
    <xf numFmtId="0" fontId="3" fillId="10" borderId="11" xfId="0" applyFont="1" applyFill="1" applyBorder="1" applyAlignment="1">
      <alignment horizontal="center" vertical="center"/>
    </xf>
    <xf numFmtId="0" fontId="3" fillId="10" borderId="13" xfId="0" applyFont="1" applyFill="1" applyBorder="1" applyAlignment="1">
      <alignment horizontal="center" vertical="center" wrapText="1"/>
    </xf>
    <xf numFmtId="0" fontId="7" fillId="10" borderId="15" xfId="0" applyFont="1" applyFill="1" applyBorder="1" applyAlignment="1">
      <alignment horizontal="center" vertical="center" wrapText="1"/>
    </xf>
    <xf numFmtId="0" fontId="7" fillId="10" borderId="6" xfId="0" applyFont="1" applyFill="1" applyBorder="1" applyAlignment="1">
      <alignment horizontal="center" vertical="center" wrapText="1"/>
    </xf>
    <xf numFmtId="0" fontId="7" fillId="10" borderId="6" xfId="0" applyFont="1" applyFill="1" applyBorder="1" applyAlignment="1">
      <alignment vertical="center" wrapText="1"/>
    </xf>
    <xf numFmtId="9" fontId="7" fillId="10" borderId="17" xfId="0" applyNumberFormat="1" applyFont="1" applyFill="1" applyBorder="1" applyAlignment="1">
      <alignment horizontal="center" vertical="center"/>
    </xf>
    <xf numFmtId="0" fontId="5" fillId="10" borderId="9" xfId="0" applyFont="1" applyFill="1" applyBorder="1" applyAlignment="1">
      <alignment horizontal="center" vertical="center" wrapText="1"/>
    </xf>
    <xf numFmtId="167" fontId="10" fillId="10" borderId="8" xfId="0" applyNumberFormat="1" applyFont="1" applyFill="1" applyBorder="1" applyAlignment="1">
      <alignment horizontal="center" vertical="center"/>
    </xf>
    <xf numFmtId="1" fontId="8" fillId="10" borderId="2" xfId="0" applyNumberFormat="1" applyFont="1" applyFill="1" applyBorder="1" applyAlignment="1">
      <alignment horizontal="center" vertical="center"/>
    </xf>
    <xf numFmtId="0" fontId="5" fillId="10" borderId="4" xfId="0" applyFont="1" applyFill="1" applyBorder="1" applyAlignment="1">
      <alignment vertical="center" wrapText="1"/>
    </xf>
    <xf numFmtId="168" fontId="10" fillId="10" borderId="6" xfId="0" applyNumberFormat="1" applyFont="1" applyFill="1" applyBorder="1" applyAlignment="1">
      <alignment horizontal="center" vertical="center"/>
    </xf>
    <xf numFmtId="0" fontId="12" fillId="10" borderId="4" xfId="0" applyFont="1" applyFill="1" applyBorder="1" applyAlignment="1">
      <alignment horizontal="center" vertical="center"/>
    </xf>
    <xf numFmtId="0" fontId="7" fillId="9" borderId="9" xfId="0" applyFont="1" applyFill="1" applyBorder="1" applyAlignment="1">
      <alignment horizontal="center" vertical="center"/>
    </xf>
    <xf numFmtId="0" fontId="3" fillId="11" borderId="13" xfId="0" applyFont="1" applyFill="1" applyBorder="1" applyAlignment="1">
      <alignment horizontal="center" vertical="center" wrapText="1"/>
    </xf>
    <xf numFmtId="0" fontId="7" fillId="11" borderId="14"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11" borderId="5" xfId="0" applyFont="1" applyFill="1" applyBorder="1" applyAlignment="1">
      <alignment vertical="center" wrapText="1"/>
    </xf>
    <xf numFmtId="9" fontId="7" fillId="11" borderId="10" xfId="0" applyNumberFormat="1" applyFont="1" applyFill="1" applyBorder="1" applyAlignment="1">
      <alignment horizontal="center" vertical="center"/>
    </xf>
    <xf numFmtId="0" fontId="5" fillId="11" borderId="7" xfId="0" applyFont="1" applyFill="1" applyBorder="1" applyAlignment="1">
      <alignment horizontal="center" vertical="center" wrapText="1"/>
    </xf>
    <xf numFmtId="167" fontId="10" fillId="11" borderId="8" xfId="0" applyNumberFormat="1" applyFont="1" applyFill="1" applyBorder="1" applyAlignment="1">
      <alignment horizontal="center" vertical="center"/>
    </xf>
    <xf numFmtId="1" fontId="8" fillId="11" borderId="2" xfId="0" applyNumberFormat="1" applyFont="1" applyFill="1" applyBorder="1" applyAlignment="1">
      <alignment horizontal="center" vertical="center"/>
    </xf>
    <xf numFmtId="0" fontId="5" fillId="11" borderId="2" xfId="0" applyFont="1" applyFill="1" applyBorder="1" applyAlignment="1">
      <alignment vertical="center" wrapText="1"/>
    </xf>
    <xf numFmtId="168" fontId="10" fillId="11" borderId="5" xfId="0" applyNumberFormat="1" applyFont="1" applyFill="1" applyBorder="1" applyAlignment="1">
      <alignment horizontal="center" vertical="center"/>
    </xf>
    <xf numFmtId="0" fontId="12" fillId="11" borderId="4" xfId="0" applyFont="1" applyFill="1" applyBorder="1" applyAlignment="1">
      <alignment horizontal="center" vertical="center"/>
    </xf>
    <xf numFmtId="0" fontId="7" fillId="11" borderId="7" xfId="0" applyFont="1" applyFill="1" applyBorder="1" applyAlignment="1">
      <alignment horizontal="center" vertical="center"/>
    </xf>
    <xf numFmtId="0" fontId="3" fillId="13" borderId="13" xfId="0" applyFont="1" applyFill="1" applyBorder="1" applyAlignment="1">
      <alignment horizontal="center" vertical="center" wrapText="1"/>
    </xf>
    <xf numFmtId="0" fontId="7" fillId="13" borderId="15" xfId="0" applyFont="1" applyFill="1" applyBorder="1" applyAlignment="1">
      <alignment horizontal="center" vertical="center" wrapText="1"/>
    </xf>
    <xf numFmtId="0" fontId="7" fillId="13" borderId="6" xfId="0" applyFont="1" applyFill="1" applyBorder="1" applyAlignment="1">
      <alignment horizontal="center" vertical="center" wrapText="1"/>
    </xf>
    <xf numFmtId="0" fontId="7" fillId="13" borderId="6" xfId="0" applyFont="1" applyFill="1" applyBorder="1" applyAlignment="1">
      <alignment vertical="center" wrapText="1"/>
    </xf>
    <xf numFmtId="9" fontId="7" fillId="13" borderId="10" xfId="0" applyNumberFormat="1" applyFont="1" applyFill="1" applyBorder="1" applyAlignment="1">
      <alignment horizontal="center" vertical="center"/>
    </xf>
    <xf numFmtId="0" fontId="5" fillId="13" borderId="9" xfId="0" applyFont="1" applyFill="1" applyBorder="1" applyAlignment="1">
      <alignment horizontal="center" vertical="center" wrapText="1"/>
    </xf>
    <xf numFmtId="167" fontId="10" fillId="13" borderId="8" xfId="0" applyNumberFormat="1" applyFont="1" applyFill="1" applyBorder="1" applyAlignment="1">
      <alignment horizontal="center" vertical="center"/>
    </xf>
    <xf numFmtId="1" fontId="8" fillId="13" borderId="2" xfId="0" applyNumberFormat="1" applyFont="1" applyFill="1" applyBorder="1" applyAlignment="1">
      <alignment horizontal="center" vertical="center"/>
    </xf>
    <xf numFmtId="0" fontId="5" fillId="13" borderId="4" xfId="0" applyFont="1" applyFill="1" applyBorder="1" applyAlignment="1">
      <alignment vertical="center" wrapText="1"/>
    </xf>
    <xf numFmtId="168" fontId="10" fillId="13" borderId="6" xfId="0" applyNumberFormat="1" applyFont="1" applyFill="1" applyBorder="1" applyAlignment="1">
      <alignment horizontal="center" vertical="center"/>
    </xf>
    <xf numFmtId="0" fontId="12" fillId="13" borderId="4" xfId="0" applyFont="1" applyFill="1" applyBorder="1" applyAlignment="1">
      <alignment horizontal="center" vertical="center"/>
    </xf>
    <xf numFmtId="0" fontId="7" fillId="14" borderId="7" xfId="0" applyFont="1" applyFill="1" applyBorder="1" applyAlignment="1">
      <alignment horizontal="center" vertical="center"/>
    </xf>
    <xf numFmtId="0" fontId="3" fillId="14" borderId="11" xfId="0" applyFont="1" applyFill="1" applyBorder="1" applyAlignment="1">
      <alignment horizontal="center" vertical="center"/>
    </xf>
    <xf numFmtId="0" fontId="3" fillId="14" borderId="13" xfId="0" applyFont="1" applyFill="1" applyBorder="1" applyAlignment="1">
      <alignment horizontal="center" vertical="center" wrapText="1"/>
    </xf>
    <xf numFmtId="0" fontId="7" fillId="14" borderId="15" xfId="0" applyFont="1" applyFill="1" applyBorder="1" applyAlignment="1">
      <alignment horizontal="center" vertical="center" wrapText="1"/>
    </xf>
    <xf numFmtId="0" fontId="7" fillId="14" borderId="6" xfId="0" applyFont="1" applyFill="1" applyBorder="1" applyAlignment="1">
      <alignment horizontal="center" vertical="center" wrapText="1"/>
    </xf>
    <xf numFmtId="0" fontId="7" fillId="14" borderId="6" xfId="0" applyFont="1" applyFill="1" applyBorder="1" applyAlignment="1">
      <alignment vertical="center" wrapText="1"/>
    </xf>
    <xf numFmtId="9" fontId="7" fillId="14" borderId="10" xfId="0" applyNumberFormat="1" applyFont="1" applyFill="1" applyBorder="1" applyAlignment="1">
      <alignment horizontal="center" vertical="center"/>
    </xf>
    <xf numFmtId="0" fontId="5" fillId="14" borderId="9" xfId="0" applyFont="1" applyFill="1" applyBorder="1" applyAlignment="1">
      <alignment horizontal="center" vertical="center" wrapText="1"/>
    </xf>
    <xf numFmtId="167" fontId="10" fillId="14" borderId="8" xfId="0" applyNumberFormat="1" applyFont="1" applyFill="1" applyBorder="1" applyAlignment="1">
      <alignment horizontal="center" vertical="center"/>
    </xf>
    <xf numFmtId="1" fontId="8" fillId="14" borderId="2" xfId="0" applyNumberFormat="1" applyFont="1" applyFill="1" applyBorder="1" applyAlignment="1">
      <alignment horizontal="center" vertical="center"/>
    </xf>
    <xf numFmtId="0" fontId="5" fillId="14" borderId="4" xfId="0" applyFont="1" applyFill="1" applyBorder="1" applyAlignment="1">
      <alignment vertical="center" wrapText="1"/>
    </xf>
    <xf numFmtId="168" fontId="10" fillId="14" borderId="6" xfId="0" applyNumberFormat="1" applyFont="1" applyFill="1" applyBorder="1" applyAlignment="1">
      <alignment horizontal="center" vertical="center"/>
    </xf>
    <xf numFmtId="0" fontId="12" fillId="14" borderId="4" xfId="0" applyFont="1" applyFill="1" applyBorder="1" applyAlignment="1">
      <alignment horizontal="center" vertical="center"/>
    </xf>
    <xf numFmtId="0" fontId="7" fillId="15" borderId="9" xfId="0" applyFont="1" applyFill="1" applyBorder="1" applyAlignment="1">
      <alignment horizontal="center" vertical="center"/>
    </xf>
    <xf numFmtId="0" fontId="3" fillId="15" borderId="11" xfId="0" applyFont="1" applyFill="1" applyBorder="1" applyAlignment="1">
      <alignment horizontal="center" vertical="center"/>
    </xf>
    <xf numFmtId="0" fontId="2" fillId="15" borderId="13" xfId="0" applyFont="1" applyFill="1" applyBorder="1" applyAlignment="1">
      <alignment horizontal="center" vertical="center" wrapText="1"/>
    </xf>
    <xf numFmtId="0" fontId="7" fillId="15" borderId="15" xfId="0" applyFont="1" applyFill="1" applyBorder="1" applyAlignment="1">
      <alignment horizontal="center" vertical="center" wrapText="1"/>
    </xf>
    <xf numFmtId="0" fontId="7" fillId="15" borderId="18" xfId="0" applyFont="1" applyFill="1" applyBorder="1" applyAlignment="1">
      <alignment horizontal="center" vertical="center" wrapText="1"/>
    </xf>
    <xf numFmtId="3" fontId="7" fillId="15" borderId="5" xfId="0" applyNumberFormat="1" applyFont="1" applyFill="1" applyBorder="1" applyAlignment="1">
      <alignment vertical="center" wrapText="1"/>
    </xf>
    <xf numFmtId="9" fontId="7" fillId="15" borderId="10" xfId="0" applyNumberFormat="1" applyFont="1" applyFill="1" applyBorder="1" applyAlignment="1">
      <alignment horizontal="center" vertical="center"/>
    </xf>
    <xf numFmtId="0" fontId="5" fillId="15" borderId="7" xfId="0" applyFont="1" applyFill="1" applyBorder="1" applyAlignment="1">
      <alignment horizontal="center" vertical="center" wrapText="1"/>
    </xf>
    <xf numFmtId="167" fontId="10" fillId="15" borderId="10" xfId="0" applyNumberFormat="1" applyFont="1" applyFill="1" applyBorder="1" applyAlignment="1">
      <alignment horizontal="center" vertical="center"/>
    </xf>
    <xf numFmtId="3" fontId="8" fillId="15" borderId="3" xfId="0" applyNumberFormat="1" applyFont="1" applyFill="1" applyBorder="1" applyAlignment="1">
      <alignment horizontal="center" vertical="center"/>
    </xf>
    <xf numFmtId="3" fontId="5" fillId="15" borderId="2" xfId="0" applyNumberFormat="1" applyFont="1" applyFill="1" applyBorder="1" applyAlignment="1">
      <alignment vertical="center" wrapText="1"/>
    </xf>
    <xf numFmtId="168" fontId="10" fillId="15" borderId="6" xfId="0" applyNumberFormat="1" applyFont="1" applyFill="1" applyBorder="1" applyAlignment="1">
      <alignment horizontal="center" vertical="center"/>
    </xf>
    <xf numFmtId="0" fontId="12" fillId="15" borderId="4" xfId="0" applyFont="1" applyFill="1" applyBorder="1" applyAlignment="1">
      <alignment horizontal="center" vertical="center"/>
    </xf>
    <xf numFmtId="0" fontId="7" fillId="16" borderId="7" xfId="0" applyFont="1" applyFill="1" applyBorder="1" applyAlignment="1">
      <alignment horizontal="center" vertical="center"/>
    </xf>
    <xf numFmtId="0" fontId="3" fillId="16" borderId="11" xfId="0" applyFont="1" applyFill="1" applyBorder="1" applyAlignment="1">
      <alignment horizontal="center" vertical="center"/>
    </xf>
    <xf numFmtId="0" fontId="2" fillId="16" borderId="13" xfId="0" applyFont="1" applyFill="1" applyBorder="1" applyAlignment="1">
      <alignment horizontal="center" vertical="center" wrapText="1"/>
    </xf>
    <xf numFmtId="0" fontId="7" fillId="16" borderId="15" xfId="0" applyFont="1" applyFill="1" applyBorder="1" applyAlignment="1">
      <alignment horizontal="center" vertical="center" wrapText="1"/>
    </xf>
    <xf numFmtId="0" fontId="7" fillId="16" borderId="18" xfId="0" applyFont="1" applyFill="1" applyBorder="1" applyAlignment="1">
      <alignment horizontal="center" vertical="center" wrapText="1"/>
    </xf>
    <xf numFmtId="3" fontId="7" fillId="16" borderId="5" xfId="0" applyNumberFormat="1" applyFont="1" applyFill="1" applyBorder="1" applyAlignment="1">
      <alignment vertical="center" wrapText="1"/>
    </xf>
    <xf numFmtId="9" fontId="7" fillId="16" borderId="10" xfId="0" applyNumberFormat="1" applyFont="1" applyFill="1" applyBorder="1" applyAlignment="1">
      <alignment horizontal="center" vertical="center"/>
    </xf>
    <xf numFmtId="0" fontId="5" fillId="16" borderId="7" xfId="0" applyFont="1" applyFill="1" applyBorder="1" applyAlignment="1">
      <alignment horizontal="center" vertical="center" wrapText="1"/>
    </xf>
    <xf numFmtId="167" fontId="10" fillId="16" borderId="10" xfId="0" applyNumberFormat="1" applyFont="1" applyFill="1" applyBorder="1" applyAlignment="1">
      <alignment horizontal="center" vertical="center"/>
    </xf>
    <xf numFmtId="3" fontId="8" fillId="16" borderId="3" xfId="0" applyNumberFormat="1" applyFont="1" applyFill="1" applyBorder="1" applyAlignment="1">
      <alignment horizontal="center" vertical="center"/>
    </xf>
    <xf numFmtId="3" fontId="5" fillId="16" borderId="2" xfId="0" applyNumberFormat="1" applyFont="1" applyFill="1" applyBorder="1" applyAlignment="1">
      <alignment vertical="center" wrapText="1"/>
    </xf>
    <xf numFmtId="168" fontId="10" fillId="16" borderId="6" xfId="0" applyNumberFormat="1" applyFont="1" applyFill="1" applyBorder="1" applyAlignment="1">
      <alignment horizontal="center" vertical="center"/>
    </xf>
    <xf numFmtId="0" fontId="12" fillId="16" borderId="4" xfId="0" applyFont="1" applyFill="1" applyBorder="1" applyAlignment="1">
      <alignment horizontal="center" vertical="center"/>
    </xf>
    <xf numFmtId="0" fontId="7" fillId="17" borderId="7" xfId="0" applyFont="1" applyFill="1" applyBorder="1" applyAlignment="1">
      <alignment horizontal="center" vertical="center"/>
    </xf>
    <xf numFmtId="0" fontId="3" fillId="17" borderId="11" xfId="0" applyFont="1" applyFill="1" applyBorder="1" applyAlignment="1">
      <alignment horizontal="center" vertical="center"/>
    </xf>
    <xf numFmtId="0" fontId="3" fillId="17" borderId="18" xfId="0" applyFont="1" applyFill="1" applyBorder="1" applyAlignment="1">
      <alignment horizontal="center" vertical="center" wrapText="1"/>
    </xf>
    <xf numFmtId="0" fontId="7" fillId="17" borderId="14" xfId="0" applyFont="1" applyFill="1" applyBorder="1" applyAlignment="1">
      <alignment horizontal="center" vertical="center" wrapText="1"/>
    </xf>
    <xf numFmtId="0" fontId="7" fillId="17" borderId="5" xfId="0" applyFont="1" applyFill="1" applyBorder="1" applyAlignment="1">
      <alignment horizontal="center" vertical="center" wrapText="1"/>
    </xf>
    <xf numFmtId="0" fontId="7" fillId="17" borderId="5" xfId="0" applyFont="1" applyFill="1" applyBorder="1" applyAlignment="1">
      <alignment vertical="center" wrapText="1"/>
    </xf>
    <xf numFmtId="9" fontId="7" fillId="17" borderId="10" xfId="0" applyNumberFormat="1" applyFont="1" applyFill="1" applyBorder="1" applyAlignment="1">
      <alignment horizontal="center" vertical="center"/>
    </xf>
    <xf numFmtId="0" fontId="5" fillId="17" borderId="7" xfId="0" applyFont="1" applyFill="1" applyBorder="1" applyAlignment="1">
      <alignment horizontal="center" vertical="center" wrapText="1"/>
    </xf>
    <xf numFmtId="167" fontId="10" fillId="17" borderId="11" xfId="0" applyNumberFormat="1" applyFont="1" applyFill="1" applyBorder="1" applyAlignment="1">
      <alignment horizontal="center" vertical="center"/>
    </xf>
    <xf numFmtId="1" fontId="8" fillId="17" borderId="4" xfId="0" applyNumberFormat="1" applyFont="1" applyFill="1" applyBorder="1" applyAlignment="1">
      <alignment horizontal="center" vertical="center"/>
    </xf>
    <xf numFmtId="0" fontId="5" fillId="17" borderId="4" xfId="0" applyFont="1" applyFill="1" applyBorder="1" applyAlignment="1">
      <alignment vertical="center" wrapText="1"/>
    </xf>
    <xf numFmtId="168" fontId="10" fillId="17" borderId="5" xfId="0" applyNumberFormat="1" applyFont="1" applyFill="1" applyBorder="1" applyAlignment="1">
      <alignment horizontal="center" vertical="center"/>
    </xf>
    <xf numFmtId="0" fontId="12" fillId="17" borderId="2" xfId="0" applyFont="1" applyFill="1" applyBorder="1" applyAlignment="1">
      <alignment horizontal="center" vertical="center"/>
    </xf>
    <xf numFmtId="0" fontId="7" fillId="18" borderId="7" xfId="0" applyFont="1" applyFill="1" applyBorder="1" applyAlignment="1">
      <alignment horizontal="center" vertical="center"/>
    </xf>
    <xf numFmtId="0" fontId="3" fillId="18" borderId="11" xfId="0" applyFont="1" applyFill="1" applyBorder="1" applyAlignment="1">
      <alignment horizontal="center" vertical="center"/>
    </xf>
    <xf numFmtId="0" fontId="3" fillId="18" borderId="13" xfId="0" applyFont="1" applyFill="1" applyBorder="1" applyAlignment="1">
      <alignment horizontal="center" vertical="center" wrapText="1"/>
    </xf>
    <xf numFmtId="0" fontId="7" fillId="18" borderId="14" xfId="0" applyFont="1" applyFill="1" applyBorder="1" applyAlignment="1">
      <alignment horizontal="center" vertical="center" wrapText="1"/>
    </xf>
    <xf numFmtId="0" fontId="7" fillId="18" borderId="5" xfId="0" applyFont="1" applyFill="1" applyBorder="1" applyAlignment="1">
      <alignment horizontal="center" vertical="center" wrapText="1"/>
    </xf>
    <xf numFmtId="0" fontId="7" fillId="18" borderId="5" xfId="0" applyFont="1" applyFill="1" applyBorder="1" applyAlignment="1">
      <alignment vertical="center" wrapText="1"/>
    </xf>
    <xf numFmtId="9" fontId="7" fillId="18" borderId="10" xfId="0" applyNumberFormat="1" applyFont="1" applyFill="1" applyBorder="1" applyAlignment="1">
      <alignment horizontal="center" vertical="center"/>
    </xf>
    <xf numFmtId="0" fontId="5" fillId="18" borderId="7" xfId="0" applyFont="1" applyFill="1" applyBorder="1" applyAlignment="1">
      <alignment horizontal="center" vertical="center" wrapText="1"/>
    </xf>
    <xf numFmtId="167" fontId="10" fillId="18" borderId="8" xfId="0" applyNumberFormat="1" applyFont="1" applyFill="1" applyBorder="1" applyAlignment="1">
      <alignment horizontal="center" vertical="center"/>
    </xf>
    <xf numFmtId="1" fontId="8" fillId="18" borderId="2" xfId="0" applyNumberFormat="1" applyFont="1" applyFill="1" applyBorder="1" applyAlignment="1">
      <alignment horizontal="center" vertical="center"/>
    </xf>
    <xf numFmtId="0" fontId="5" fillId="18" borderId="2" xfId="0" applyFont="1" applyFill="1" applyBorder="1" applyAlignment="1">
      <alignment vertical="center" wrapText="1"/>
    </xf>
    <xf numFmtId="168" fontId="10" fillId="18" borderId="5" xfId="0" applyNumberFormat="1" applyFont="1" applyFill="1" applyBorder="1" applyAlignment="1">
      <alignment horizontal="center" vertical="center"/>
    </xf>
    <xf numFmtId="0" fontId="12" fillId="18" borderId="4" xfId="0" applyFont="1" applyFill="1" applyBorder="1" applyAlignment="1">
      <alignment horizontal="center" vertical="center"/>
    </xf>
    <xf numFmtId="0" fontId="3" fillId="19" borderId="13" xfId="0" applyFont="1" applyFill="1" applyBorder="1" applyAlignment="1">
      <alignment horizontal="center" vertical="center" wrapText="1"/>
    </xf>
    <xf numFmtId="0" fontId="7" fillId="19" borderId="15" xfId="0" applyFont="1" applyFill="1" applyBorder="1" applyAlignment="1">
      <alignment horizontal="center" vertical="center" wrapText="1"/>
    </xf>
    <xf numFmtId="0" fontId="7" fillId="19" borderId="6" xfId="0" applyFont="1" applyFill="1" applyBorder="1" applyAlignment="1">
      <alignment horizontal="center" vertical="center" wrapText="1"/>
    </xf>
    <xf numFmtId="0" fontId="7" fillId="19" borderId="6" xfId="0" applyFont="1" applyFill="1" applyBorder="1" applyAlignment="1">
      <alignment vertical="center" wrapText="1"/>
    </xf>
    <xf numFmtId="9" fontId="7" fillId="19" borderId="10" xfId="0" applyNumberFormat="1" applyFont="1" applyFill="1" applyBorder="1" applyAlignment="1">
      <alignment horizontal="center" vertical="center"/>
    </xf>
    <xf numFmtId="0" fontId="5" fillId="19" borderId="9" xfId="0" applyFont="1" applyFill="1" applyBorder="1" applyAlignment="1">
      <alignment horizontal="center" vertical="center" wrapText="1"/>
    </xf>
    <xf numFmtId="167" fontId="10" fillId="19" borderId="8" xfId="0" applyNumberFormat="1" applyFont="1" applyFill="1" applyBorder="1" applyAlignment="1">
      <alignment horizontal="center" vertical="center"/>
    </xf>
    <xf numFmtId="1" fontId="8" fillId="19" borderId="2" xfId="0" applyNumberFormat="1" applyFont="1" applyFill="1" applyBorder="1" applyAlignment="1">
      <alignment horizontal="center" vertical="center"/>
    </xf>
    <xf numFmtId="0" fontId="5" fillId="19" borderId="2" xfId="0" applyFont="1" applyFill="1" applyBorder="1" applyAlignment="1">
      <alignment vertical="center" wrapText="1"/>
    </xf>
    <xf numFmtId="168" fontId="10" fillId="19" borderId="6" xfId="0" applyNumberFormat="1" applyFont="1" applyFill="1" applyBorder="1" applyAlignment="1">
      <alignment horizontal="center" vertical="center"/>
    </xf>
    <xf numFmtId="0" fontId="12" fillId="19" borderId="4" xfId="0" applyFont="1" applyFill="1" applyBorder="1" applyAlignment="1">
      <alignment horizontal="center" vertical="center"/>
    </xf>
    <xf numFmtId="0" fontId="7" fillId="19" borderId="9" xfId="0" applyFont="1" applyFill="1" applyBorder="1" applyAlignment="1">
      <alignment horizontal="center" vertical="center"/>
    </xf>
    <xf numFmtId="0" fontId="7" fillId="20" borderId="9" xfId="0" applyFont="1" applyFill="1" applyBorder="1" applyAlignment="1">
      <alignment horizontal="center" vertical="center"/>
    </xf>
    <xf numFmtId="0" fontId="3" fillId="20" borderId="11" xfId="0" applyFont="1" applyFill="1" applyBorder="1" applyAlignment="1">
      <alignment horizontal="center" vertical="center"/>
    </xf>
    <xf numFmtId="0" fontId="3" fillId="20" borderId="13" xfId="0" applyFont="1" applyFill="1" applyBorder="1" applyAlignment="1">
      <alignment horizontal="center" vertical="center" wrapText="1"/>
    </xf>
    <xf numFmtId="0" fontId="4" fillId="20" borderId="15" xfId="0" applyFont="1" applyFill="1" applyBorder="1" applyAlignment="1">
      <alignment horizontal="center" vertical="center" wrapText="1"/>
    </xf>
    <xf numFmtId="0" fontId="7" fillId="20" borderId="6" xfId="0" applyFont="1" applyFill="1" applyBorder="1" applyAlignment="1">
      <alignment horizontal="center" vertical="center" wrapText="1"/>
    </xf>
    <xf numFmtId="0" fontId="7" fillId="20" borderId="6" xfId="0" applyFont="1" applyFill="1" applyBorder="1" applyAlignment="1">
      <alignment vertical="center" wrapText="1"/>
    </xf>
    <xf numFmtId="9" fontId="7" fillId="20" borderId="17" xfId="0" applyNumberFormat="1" applyFont="1" applyFill="1" applyBorder="1" applyAlignment="1">
      <alignment horizontal="center" vertical="center"/>
    </xf>
    <xf numFmtId="0" fontId="5" fillId="20" borderId="9" xfId="0" applyFont="1" applyFill="1" applyBorder="1" applyAlignment="1">
      <alignment horizontal="center" vertical="center" wrapText="1"/>
    </xf>
    <xf numFmtId="167" fontId="10" fillId="20" borderId="8" xfId="0" applyNumberFormat="1" applyFont="1" applyFill="1" applyBorder="1" applyAlignment="1">
      <alignment horizontal="center" vertical="center"/>
    </xf>
    <xf numFmtId="1" fontId="8" fillId="20" borderId="2" xfId="0" applyNumberFormat="1" applyFont="1" applyFill="1" applyBorder="1" applyAlignment="1">
      <alignment horizontal="center" vertical="center"/>
    </xf>
    <xf numFmtId="0" fontId="5" fillId="20" borderId="4" xfId="0" applyFont="1" applyFill="1" applyBorder="1" applyAlignment="1">
      <alignment vertical="center" wrapText="1"/>
    </xf>
    <xf numFmtId="168" fontId="10" fillId="20" borderId="6" xfId="0" applyNumberFormat="1" applyFont="1" applyFill="1" applyBorder="1" applyAlignment="1">
      <alignment horizontal="center" vertical="center"/>
    </xf>
    <xf numFmtId="0" fontId="12" fillId="20" borderId="4" xfId="0" applyFont="1" applyFill="1" applyBorder="1" applyAlignment="1">
      <alignment horizontal="center" vertical="center"/>
    </xf>
    <xf numFmtId="0" fontId="7" fillId="21" borderId="9" xfId="0" applyFont="1" applyFill="1" applyBorder="1" applyAlignment="1">
      <alignment horizontal="center" vertical="center"/>
    </xf>
    <xf numFmtId="0" fontId="3" fillId="21" borderId="11" xfId="0" applyFont="1" applyFill="1" applyBorder="1" applyAlignment="1">
      <alignment horizontal="center" vertical="center"/>
    </xf>
    <xf numFmtId="0" fontId="3" fillId="21" borderId="13" xfId="0" applyFont="1" applyFill="1" applyBorder="1" applyAlignment="1">
      <alignment horizontal="center" vertical="center" wrapText="1"/>
    </xf>
    <xf numFmtId="0" fontId="4" fillId="21" borderId="15" xfId="0" applyFont="1" applyFill="1" applyBorder="1" applyAlignment="1">
      <alignment horizontal="center" vertical="center" wrapText="1"/>
    </xf>
    <xf numFmtId="0" fontId="7" fillId="21" borderId="6" xfId="0" applyFont="1" applyFill="1" applyBorder="1" applyAlignment="1">
      <alignment horizontal="center" vertical="center" wrapText="1"/>
    </xf>
    <xf numFmtId="0" fontId="7" fillId="21" borderId="6" xfId="0" applyFont="1" applyFill="1" applyBorder="1" applyAlignment="1">
      <alignment vertical="center" wrapText="1"/>
    </xf>
    <xf numFmtId="9" fontId="7" fillId="21" borderId="17" xfId="0" applyNumberFormat="1" applyFont="1" applyFill="1" applyBorder="1" applyAlignment="1">
      <alignment horizontal="center" vertical="center"/>
    </xf>
    <xf numFmtId="0" fontId="5" fillId="21" borderId="9" xfId="0" applyFont="1" applyFill="1" applyBorder="1" applyAlignment="1">
      <alignment horizontal="center" vertical="center" wrapText="1"/>
    </xf>
    <xf numFmtId="167" fontId="10" fillId="21" borderId="11" xfId="0" applyNumberFormat="1" applyFont="1" applyFill="1" applyBorder="1" applyAlignment="1">
      <alignment horizontal="center" vertical="center"/>
    </xf>
    <xf numFmtId="1" fontId="8" fillId="21" borderId="4" xfId="0" applyNumberFormat="1" applyFont="1" applyFill="1" applyBorder="1" applyAlignment="1">
      <alignment horizontal="center" vertical="center"/>
    </xf>
    <xf numFmtId="0" fontId="5" fillId="21" borderId="4" xfId="0" applyFont="1" applyFill="1" applyBorder="1" applyAlignment="1">
      <alignment vertical="center" wrapText="1"/>
    </xf>
    <xf numFmtId="168" fontId="10" fillId="21" borderId="6" xfId="0" applyNumberFormat="1" applyFont="1" applyFill="1" applyBorder="1" applyAlignment="1">
      <alignment horizontal="center" vertical="center"/>
    </xf>
    <xf numFmtId="0" fontId="12" fillId="21" borderId="3" xfId="0" applyFont="1" applyFill="1" applyBorder="1" applyAlignment="1">
      <alignment horizontal="center" vertical="center"/>
    </xf>
    <xf numFmtId="0" fontId="7" fillId="22" borderId="7" xfId="0" applyFont="1" applyFill="1" applyBorder="1" applyAlignment="1">
      <alignment horizontal="center" vertical="center"/>
    </xf>
    <xf numFmtId="0" fontId="3" fillId="22" borderId="11" xfId="0" applyFont="1" applyFill="1" applyBorder="1" applyAlignment="1">
      <alignment horizontal="center" vertical="center"/>
    </xf>
    <xf numFmtId="0" fontId="3" fillId="22" borderId="13" xfId="0" applyFont="1" applyFill="1" applyBorder="1" applyAlignment="1">
      <alignment horizontal="center" vertical="center" wrapText="1"/>
    </xf>
    <xf numFmtId="0" fontId="7" fillId="22" borderId="15" xfId="0" applyFont="1" applyFill="1" applyBorder="1" applyAlignment="1">
      <alignment horizontal="center" vertical="center" wrapText="1"/>
    </xf>
    <xf numFmtId="0" fontId="7" fillId="22" borderId="6" xfId="0" applyFont="1" applyFill="1" applyBorder="1" applyAlignment="1">
      <alignment horizontal="center" vertical="center" wrapText="1"/>
    </xf>
    <xf numFmtId="0" fontId="7" fillId="22" borderId="6" xfId="0" applyFont="1" applyFill="1" applyBorder="1" applyAlignment="1">
      <alignment vertical="center" wrapText="1"/>
    </xf>
    <xf numFmtId="9" fontId="7" fillId="22" borderId="17" xfId="0" applyNumberFormat="1" applyFont="1" applyFill="1" applyBorder="1" applyAlignment="1">
      <alignment horizontal="center" vertical="center"/>
    </xf>
    <xf numFmtId="0" fontId="5" fillId="22" borderId="9" xfId="0" applyFont="1" applyFill="1" applyBorder="1" applyAlignment="1">
      <alignment horizontal="center" vertical="center" wrapText="1"/>
    </xf>
    <xf numFmtId="167" fontId="10" fillId="22" borderId="11" xfId="0" applyNumberFormat="1" applyFont="1" applyFill="1" applyBorder="1" applyAlignment="1">
      <alignment horizontal="center" vertical="center"/>
    </xf>
    <xf numFmtId="1" fontId="8" fillId="22" borderId="2" xfId="0" applyNumberFormat="1" applyFont="1" applyFill="1" applyBorder="1" applyAlignment="1">
      <alignment horizontal="center" vertical="center"/>
    </xf>
    <xf numFmtId="0" fontId="5" fillId="22" borderId="4" xfId="0" applyFont="1" applyFill="1" applyBorder="1" applyAlignment="1">
      <alignment vertical="center" wrapText="1"/>
    </xf>
    <xf numFmtId="168" fontId="10" fillId="22" borderId="6" xfId="0" applyNumberFormat="1" applyFont="1" applyFill="1" applyBorder="1" applyAlignment="1">
      <alignment horizontal="center" vertical="center"/>
    </xf>
    <xf numFmtId="0" fontId="12" fillId="22" borderId="4" xfId="0" applyFont="1" applyFill="1" applyBorder="1" applyAlignment="1">
      <alignment horizontal="center" vertical="center"/>
    </xf>
    <xf numFmtId="0" fontId="7" fillId="23" borderId="7" xfId="0" applyFont="1" applyFill="1" applyBorder="1" applyAlignment="1">
      <alignment horizontal="center" vertical="center"/>
    </xf>
    <xf numFmtId="0" fontId="3" fillId="23" borderId="11" xfId="0" applyFont="1" applyFill="1" applyBorder="1" applyAlignment="1">
      <alignment horizontal="center" vertical="center"/>
    </xf>
    <xf numFmtId="0" fontId="3" fillId="23" borderId="13" xfId="0" applyFont="1" applyFill="1" applyBorder="1" applyAlignment="1">
      <alignment horizontal="center" vertical="center" wrapText="1"/>
    </xf>
    <xf numFmtId="0" fontId="7" fillId="23" borderId="15" xfId="0" applyFont="1" applyFill="1" applyBorder="1" applyAlignment="1">
      <alignment horizontal="center" vertical="center" wrapText="1"/>
    </xf>
    <xf numFmtId="0" fontId="7" fillId="23" borderId="6" xfId="0" applyFont="1" applyFill="1" applyBorder="1" applyAlignment="1">
      <alignment horizontal="center" vertical="center" wrapText="1"/>
    </xf>
    <xf numFmtId="0" fontId="7" fillId="23" borderId="6" xfId="0" applyFont="1" applyFill="1" applyBorder="1" applyAlignment="1">
      <alignment vertical="center" wrapText="1"/>
    </xf>
    <xf numFmtId="9" fontId="7" fillId="23" borderId="17" xfId="0" applyNumberFormat="1" applyFont="1" applyFill="1" applyBorder="1" applyAlignment="1">
      <alignment horizontal="center" vertical="center"/>
    </xf>
    <xf numFmtId="0" fontId="5" fillId="23" borderId="9" xfId="0" applyFont="1" applyFill="1" applyBorder="1" applyAlignment="1">
      <alignment horizontal="center" vertical="center" wrapText="1"/>
    </xf>
    <xf numFmtId="167" fontId="10" fillId="23" borderId="11" xfId="0" applyNumberFormat="1" applyFont="1" applyFill="1" applyBorder="1" applyAlignment="1">
      <alignment horizontal="center" vertical="center"/>
    </xf>
    <xf numFmtId="1" fontId="8" fillId="23" borderId="2" xfId="0" applyNumberFormat="1" applyFont="1" applyFill="1" applyBorder="1" applyAlignment="1">
      <alignment horizontal="center" vertical="center"/>
    </xf>
    <xf numFmtId="0" fontId="5" fillId="23" borderId="4" xfId="0" applyFont="1" applyFill="1" applyBorder="1" applyAlignment="1">
      <alignment vertical="center" wrapText="1"/>
    </xf>
    <xf numFmtId="168" fontId="10" fillId="23" borderId="6" xfId="0" applyNumberFormat="1" applyFont="1" applyFill="1" applyBorder="1" applyAlignment="1">
      <alignment horizontal="center" vertical="center"/>
    </xf>
    <xf numFmtId="0" fontId="12" fillId="23" borderId="4" xfId="0" applyFont="1" applyFill="1" applyBorder="1" applyAlignment="1">
      <alignment horizontal="center" vertical="center"/>
    </xf>
    <xf numFmtId="0" fontId="7" fillId="24" borderId="7" xfId="0" applyFont="1" applyFill="1" applyBorder="1" applyAlignment="1">
      <alignment horizontal="center" vertical="center"/>
    </xf>
    <xf numFmtId="0" fontId="3" fillId="24" borderId="8" xfId="0" applyFont="1" applyFill="1" applyBorder="1" applyAlignment="1">
      <alignment horizontal="center" vertical="center"/>
    </xf>
    <xf numFmtId="0" fontId="3" fillId="24" borderId="18" xfId="0" applyFont="1" applyFill="1" applyBorder="1" applyAlignment="1">
      <alignment horizontal="center" vertical="center" wrapText="1"/>
    </xf>
    <xf numFmtId="0" fontId="7" fillId="24" borderId="14" xfId="0" applyFont="1" applyFill="1" applyBorder="1" applyAlignment="1">
      <alignment horizontal="center" vertical="center" wrapText="1"/>
    </xf>
    <xf numFmtId="0" fontId="7" fillId="24" borderId="5" xfId="0" applyFont="1" applyFill="1" applyBorder="1" applyAlignment="1">
      <alignment horizontal="center" vertical="center" wrapText="1"/>
    </xf>
    <xf numFmtId="0" fontId="7" fillId="24" borderId="5" xfId="0" applyFont="1" applyFill="1" applyBorder="1" applyAlignment="1">
      <alignment vertical="center" wrapText="1"/>
    </xf>
    <xf numFmtId="9" fontId="7" fillId="24" borderId="10" xfId="0" applyNumberFormat="1" applyFont="1" applyFill="1" applyBorder="1" applyAlignment="1">
      <alignment horizontal="center" vertical="center"/>
    </xf>
    <xf numFmtId="0" fontId="5" fillId="24" borderId="7" xfId="0" applyFont="1" applyFill="1" applyBorder="1" applyAlignment="1">
      <alignment horizontal="center" vertical="center" wrapText="1"/>
    </xf>
    <xf numFmtId="167" fontId="10" fillId="24" borderId="8" xfId="0" applyNumberFormat="1" applyFont="1" applyFill="1" applyBorder="1" applyAlignment="1">
      <alignment horizontal="center" vertical="center"/>
    </xf>
    <xf numFmtId="1" fontId="8" fillId="24" borderId="2" xfId="0" applyNumberFormat="1" applyFont="1" applyFill="1" applyBorder="1" applyAlignment="1">
      <alignment horizontal="center" vertical="center"/>
    </xf>
    <xf numFmtId="0" fontId="5" fillId="24" borderId="2" xfId="0" applyFont="1" applyFill="1" applyBorder="1" applyAlignment="1">
      <alignment vertical="center" wrapText="1"/>
    </xf>
    <xf numFmtId="168" fontId="10" fillId="24" borderId="5" xfId="0" applyNumberFormat="1" applyFont="1" applyFill="1" applyBorder="1" applyAlignment="1">
      <alignment horizontal="center" vertical="center"/>
    </xf>
    <xf numFmtId="0" fontId="12" fillId="24" borderId="2" xfId="0" applyFont="1" applyFill="1" applyBorder="1" applyAlignment="1">
      <alignment horizontal="center" vertical="center"/>
    </xf>
    <xf numFmtId="0" fontId="7" fillId="25" borderId="22" xfId="0" applyFont="1" applyFill="1" applyBorder="1" applyAlignment="1">
      <alignment horizontal="center" vertical="center"/>
    </xf>
    <xf numFmtId="0" fontId="3" fillId="25" borderId="20" xfId="0" applyFont="1" applyFill="1" applyBorder="1" applyAlignment="1">
      <alignment horizontal="center" vertical="center"/>
    </xf>
    <xf numFmtId="0" fontId="3" fillId="25" borderId="24" xfId="0" applyFont="1" applyFill="1" applyBorder="1" applyAlignment="1">
      <alignment horizontal="center" vertical="center" wrapText="1"/>
    </xf>
    <xf numFmtId="0" fontId="7" fillId="25" borderId="25" xfId="0" applyFont="1" applyFill="1" applyBorder="1" applyAlignment="1">
      <alignment horizontal="center" vertical="center" wrapText="1"/>
    </xf>
    <xf numFmtId="0" fontId="7" fillId="25" borderId="1" xfId="0" applyFont="1" applyFill="1" applyBorder="1" applyAlignment="1">
      <alignment horizontal="center" vertical="center" wrapText="1"/>
    </xf>
    <xf numFmtId="0" fontId="7" fillId="25" borderId="1" xfId="0" applyFont="1" applyFill="1" applyBorder="1" applyAlignment="1">
      <alignment vertical="center" wrapText="1"/>
    </xf>
    <xf numFmtId="9" fontId="7" fillId="25" borderId="21" xfId="0" applyNumberFormat="1" applyFont="1" applyFill="1" applyBorder="1" applyAlignment="1">
      <alignment horizontal="center" vertical="center"/>
    </xf>
    <xf numFmtId="0" fontId="5" fillId="25" borderId="22" xfId="0" applyFont="1" applyFill="1" applyBorder="1" applyAlignment="1">
      <alignment horizontal="center" vertical="center" wrapText="1"/>
    </xf>
    <xf numFmtId="167" fontId="10" fillId="25" borderId="20" xfId="0" applyNumberFormat="1" applyFont="1" applyFill="1" applyBorder="1" applyAlignment="1">
      <alignment horizontal="center" vertical="center"/>
    </xf>
    <xf numFmtId="1" fontId="8" fillId="25" borderId="23" xfId="0" applyNumberFormat="1" applyFont="1" applyFill="1" applyBorder="1" applyAlignment="1">
      <alignment horizontal="center" vertical="center"/>
    </xf>
    <xf numFmtId="0" fontId="5" fillId="25" borderId="23" xfId="0" applyFont="1" applyFill="1" applyBorder="1" applyAlignment="1">
      <alignment vertical="center" wrapText="1"/>
    </xf>
    <xf numFmtId="168" fontId="10" fillId="25" borderId="1" xfId="0" applyNumberFormat="1" applyFont="1" applyFill="1" applyBorder="1" applyAlignment="1">
      <alignment horizontal="center" vertical="center"/>
    </xf>
    <xf numFmtId="0" fontId="12" fillId="25" borderId="19" xfId="0" applyFont="1" applyFill="1" applyBorder="1" applyAlignment="1">
      <alignment horizontal="center" vertical="center"/>
    </xf>
    <xf numFmtId="0" fontId="3" fillId="26" borderId="13" xfId="0" applyFont="1" applyFill="1" applyBorder="1" applyAlignment="1">
      <alignment horizontal="center" vertical="center" wrapText="1"/>
    </xf>
    <xf numFmtId="0" fontId="7" fillId="26" borderId="15" xfId="0" applyFont="1" applyFill="1" applyBorder="1" applyAlignment="1">
      <alignment horizontal="center" vertical="center" wrapText="1"/>
    </xf>
    <xf numFmtId="0" fontId="7" fillId="26" borderId="6" xfId="0" applyFont="1" applyFill="1" applyBorder="1" applyAlignment="1">
      <alignment horizontal="center" vertical="center" wrapText="1"/>
    </xf>
    <xf numFmtId="0" fontId="7" fillId="26" borderId="6" xfId="0" applyFont="1" applyFill="1" applyBorder="1" applyAlignment="1">
      <alignment vertical="center" wrapText="1"/>
    </xf>
    <xf numFmtId="9" fontId="7" fillId="26" borderId="17" xfId="0" applyNumberFormat="1" applyFont="1" applyFill="1" applyBorder="1" applyAlignment="1">
      <alignment horizontal="center" vertical="center"/>
    </xf>
    <xf numFmtId="0" fontId="5" fillId="26" borderId="9" xfId="0" applyFont="1" applyFill="1" applyBorder="1" applyAlignment="1">
      <alignment horizontal="center" vertical="center" wrapText="1"/>
    </xf>
    <xf numFmtId="167" fontId="10" fillId="26" borderId="8" xfId="0" applyNumberFormat="1" applyFont="1" applyFill="1" applyBorder="1" applyAlignment="1">
      <alignment horizontal="center" vertical="center"/>
    </xf>
    <xf numFmtId="1" fontId="8" fillId="26" borderId="2" xfId="0" applyNumberFormat="1" applyFont="1" applyFill="1" applyBorder="1" applyAlignment="1">
      <alignment horizontal="center" vertical="center"/>
    </xf>
    <xf numFmtId="0" fontId="5" fillId="26" borderId="4" xfId="0" applyFont="1" applyFill="1" applyBorder="1" applyAlignment="1">
      <alignment vertical="center" wrapText="1"/>
    </xf>
    <xf numFmtId="168" fontId="10" fillId="26" borderId="6" xfId="0" applyNumberFormat="1" applyFont="1" applyFill="1" applyBorder="1" applyAlignment="1">
      <alignment horizontal="center" vertical="center"/>
    </xf>
    <xf numFmtId="0" fontId="12" fillId="26" borderId="2" xfId="0" applyFont="1" applyFill="1" applyBorder="1" applyAlignment="1">
      <alignment horizontal="center" vertical="center"/>
    </xf>
    <xf numFmtId="0" fontId="7" fillId="26" borderId="9" xfId="0" applyFont="1" applyFill="1" applyBorder="1" applyAlignment="1">
      <alignment horizontal="center" vertical="center"/>
    </xf>
    <xf numFmtId="0" fontId="7" fillId="30" borderId="7" xfId="0" applyFont="1" applyFill="1" applyBorder="1" applyAlignment="1">
      <alignment horizontal="center" vertical="center"/>
    </xf>
    <xf numFmtId="0" fontId="3" fillId="30" borderId="12" xfId="0" applyFont="1" applyFill="1" applyBorder="1" applyAlignment="1">
      <alignment horizontal="center" vertical="center"/>
    </xf>
    <xf numFmtId="0" fontId="3" fillId="30" borderId="16" xfId="0" applyFont="1" applyFill="1" applyBorder="1" applyAlignment="1">
      <alignment horizontal="center" vertical="center" wrapText="1"/>
    </xf>
    <xf numFmtId="0" fontId="7" fillId="30" borderId="15" xfId="0" applyFont="1" applyFill="1" applyBorder="1" applyAlignment="1">
      <alignment horizontal="center" vertical="center" wrapText="1"/>
    </xf>
    <xf numFmtId="0" fontId="7" fillId="30" borderId="6" xfId="0" applyFont="1" applyFill="1" applyBorder="1" applyAlignment="1">
      <alignment horizontal="center" vertical="center" wrapText="1"/>
    </xf>
    <xf numFmtId="0" fontId="7" fillId="30" borderId="5" xfId="0" applyFont="1" applyFill="1" applyBorder="1" applyAlignment="1">
      <alignment vertical="center" wrapText="1"/>
    </xf>
    <xf numFmtId="9" fontId="7" fillId="30" borderId="10" xfId="0" applyNumberFormat="1" applyFont="1" applyFill="1" applyBorder="1" applyAlignment="1">
      <alignment horizontal="center" vertical="center"/>
    </xf>
    <xf numFmtId="0" fontId="5" fillId="30" borderId="7" xfId="0" applyFont="1" applyFill="1" applyBorder="1" applyAlignment="1">
      <alignment horizontal="center" vertical="center" wrapText="1"/>
    </xf>
    <xf numFmtId="167" fontId="10" fillId="30" borderId="8" xfId="0" applyNumberFormat="1" applyFont="1" applyFill="1" applyBorder="1" applyAlignment="1">
      <alignment horizontal="center" vertical="center"/>
    </xf>
    <xf numFmtId="1" fontId="8" fillId="30" borderId="2" xfId="0" applyNumberFormat="1" applyFont="1" applyFill="1" applyBorder="1" applyAlignment="1">
      <alignment horizontal="center" vertical="center"/>
    </xf>
    <xf numFmtId="0" fontId="5" fillId="30" borderId="2" xfId="0" applyFont="1" applyFill="1" applyBorder="1" applyAlignment="1">
      <alignment vertical="center" wrapText="1"/>
    </xf>
    <xf numFmtId="168" fontId="10" fillId="30" borderId="6" xfId="0" applyNumberFormat="1" applyFont="1" applyFill="1" applyBorder="1" applyAlignment="1">
      <alignment horizontal="center" vertical="center"/>
    </xf>
    <xf numFmtId="0" fontId="12" fillId="30" borderId="4" xfId="0" applyFont="1" applyFill="1" applyBorder="1" applyAlignment="1">
      <alignment horizontal="center" vertical="center"/>
    </xf>
    <xf numFmtId="164" fontId="3" fillId="26" borderId="17" xfId="0" applyNumberFormat="1" applyFont="1" applyFill="1" applyBorder="1" applyAlignment="1">
      <alignment horizontal="right" vertical="center" wrapText="1"/>
    </xf>
    <xf numFmtId="164" fontId="3" fillId="24" borderId="17" xfId="0" applyNumberFormat="1" applyFont="1" applyFill="1" applyBorder="1" applyAlignment="1">
      <alignment horizontal="right" vertical="center" wrapText="1"/>
    </xf>
    <xf numFmtId="164" fontId="3" fillId="25" borderId="21" xfId="0" applyNumberFormat="1" applyFont="1" applyFill="1" applyBorder="1" applyAlignment="1">
      <alignment horizontal="right" vertical="center" wrapText="1"/>
    </xf>
    <xf numFmtId="164" fontId="3" fillId="22" borderId="17" xfId="0" applyNumberFormat="1" applyFont="1" applyFill="1" applyBorder="1" applyAlignment="1">
      <alignment horizontal="right" vertical="center" wrapText="1"/>
    </xf>
    <xf numFmtId="164" fontId="3" fillId="23" borderId="17" xfId="0" applyNumberFormat="1" applyFont="1" applyFill="1" applyBorder="1" applyAlignment="1">
      <alignment horizontal="right" vertical="center" wrapText="1"/>
    </xf>
    <xf numFmtId="164" fontId="3" fillId="15" borderId="17" xfId="0" applyNumberFormat="1" applyFont="1" applyFill="1" applyBorder="1" applyAlignment="1">
      <alignment horizontal="right" vertical="center" wrapText="1"/>
    </xf>
    <xf numFmtId="164" fontId="3" fillId="16" borderId="17" xfId="0" applyNumberFormat="1" applyFont="1" applyFill="1" applyBorder="1" applyAlignment="1">
      <alignment horizontal="right" vertical="center" wrapText="1"/>
    </xf>
    <xf numFmtId="164" fontId="3" fillId="17" borderId="10" xfId="0" applyNumberFormat="1" applyFont="1" applyFill="1" applyBorder="1" applyAlignment="1">
      <alignment horizontal="right" vertical="center" wrapText="1"/>
    </xf>
    <xf numFmtId="164" fontId="3" fillId="20" borderId="17" xfId="0" applyNumberFormat="1" applyFont="1" applyFill="1" applyBorder="1" applyAlignment="1">
      <alignment horizontal="right" vertical="center" wrapText="1"/>
    </xf>
    <xf numFmtId="164" fontId="3" fillId="21" borderId="17" xfId="0" applyNumberFormat="1" applyFont="1" applyFill="1" applyBorder="1" applyAlignment="1">
      <alignment horizontal="right" vertical="center" wrapText="1"/>
    </xf>
    <xf numFmtId="164" fontId="3" fillId="12" borderId="10" xfId="0" applyNumberFormat="1" applyFont="1" applyFill="1" applyBorder="1" applyAlignment="1">
      <alignment horizontal="right" vertical="center" wrapText="1"/>
    </xf>
    <xf numFmtId="164" fontId="3" fillId="9" borderId="10" xfId="0" applyNumberFormat="1" applyFont="1" applyFill="1" applyBorder="1" applyAlignment="1">
      <alignment horizontal="right" vertical="center" wrapText="1"/>
    </xf>
    <xf numFmtId="164" fontId="3" fillId="13" borderId="17" xfId="0" applyNumberFormat="1" applyFont="1" applyFill="1" applyBorder="1" applyAlignment="1">
      <alignment horizontal="right" vertical="center" wrapText="1"/>
    </xf>
    <xf numFmtId="164" fontId="3" fillId="18" borderId="10" xfId="0" applyNumberFormat="1" applyFont="1" applyFill="1" applyBorder="1" applyAlignment="1">
      <alignment horizontal="right" vertical="center" wrapText="1"/>
    </xf>
    <xf numFmtId="164" fontId="3" fillId="10" borderId="10" xfId="0" applyNumberFormat="1" applyFont="1" applyFill="1" applyBorder="1" applyAlignment="1">
      <alignment horizontal="right" vertical="center" wrapText="1"/>
    </xf>
    <xf numFmtId="164" fontId="3" fillId="14" borderId="17" xfId="0" applyNumberFormat="1" applyFont="1" applyFill="1" applyBorder="1" applyAlignment="1">
      <alignment horizontal="right" vertical="center" wrapText="1"/>
    </xf>
    <xf numFmtId="164" fontId="3" fillId="19" borderId="10" xfId="0" applyNumberFormat="1" applyFont="1" applyFill="1" applyBorder="1" applyAlignment="1">
      <alignment horizontal="right" vertical="center" wrapText="1"/>
    </xf>
    <xf numFmtId="164" fontId="3" fillId="11" borderId="10" xfId="0" applyNumberFormat="1" applyFont="1" applyFill="1" applyBorder="1" applyAlignment="1">
      <alignment horizontal="right" vertical="center" wrapText="1"/>
    </xf>
    <xf numFmtId="164" fontId="3" fillId="9" borderId="17" xfId="0" applyNumberFormat="1" applyFont="1" applyFill="1" applyBorder="1" applyAlignment="1">
      <alignment horizontal="right" vertical="center" wrapText="1"/>
    </xf>
    <xf numFmtId="164" fontId="3" fillId="15" borderId="10" xfId="0" applyNumberFormat="1" applyFont="1" applyFill="1" applyBorder="1" applyAlignment="1">
      <alignment horizontal="right" vertical="center" wrapText="1"/>
    </xf>
    <xf numFmtId="164" fontId="3" fillId="16" borderId="10" xfId="0" applyNumberFormat="1" applyFont="1" applyFill="1" applyBorder="1" applyAlignment="1">
      <alignment horizontal="right" vertical="center" wrapText="1"/>
    </xf>
    <xf numFmtId="164" fontId="3" fillId="30" borderId="10" xfId="0" applyNumberFormat="1" applyFont="1" applyFill="1" applyBorder="1" applyAlignment="1">
      <alignment horizontal="right" vertical="center" wrapText="1"/>
    </xf>
    <xf numFmtId="164" fontId="3" fillId="10" borderId="17" xfId="0" applyNumberFormat="1" applyFont="1" applyFill="1" applyBorder="1" applyAlignment="1">
      <alignment horizontal="right" vertical="center" wrapText="1"/>
    </xf>
    <xf numFmtId="164" fontId="3" fillId="19" borderId="17" xfId="0" applyNumberFormat="1" applyFont="1" applyFill="1" applyBorder="1" applyAlignment="1">
      <alignment horizontal="right" vertical="center" wrapText="1"/>
    </xf>
    <xf numFmtId="164" fontId="3" fillId="30" borderId="17" xfId="0" applyNumberFormat="1" applyFont="1" applyFill="1" applyBorder="1" applyAlignment="1">
      <alignment horizontal="right" vertical="center" wrapText="1"/>
    </xf>
    <xf numFmtId="0" fontId="19" fillId="0" borderId="0" xfId="0" applyFont="1" applyFill="1" applyAlignment="1">
      <alignment horizontal="left" vertical="center"/>
    </xf>
    <xf numFmtId="0" fontId="6" fillId="0" borderId="44" xfId="0" applyFont="1" applyFill="1" applyBorder="1" applyAlignment="1">
      <alignment horizontal="left" vertical="center" wrapText="1"/>
    </xf>
    <xf numFmtId="0" fontId="5" fillId="0" borderId="45" xfId="0" applyFont="1" applyFill="1" applyBorder="1" applyAlignment="1">
      <alignment horizontal="left" vertical="center" wrapText="1"/>
    </xf>
    <xf numFmtId="0" fontId="5" fillId="0" borderId="45" xfId="0" applyFont="1" applyFill="1" applyBorder="1" applyAlignment="1">
      <alignment horizontal="left" vertical="center"/>
    </xf>
    <xf numFmtId="0" fontId="5" fillId="0" borderId="46" xfId="0" applyFont="1" applyFill="1" applyBorder="1" applyAlignment="1">
      <alignment horizontal="left" vertical="center"/>
    </xf>
    <xf numFmtId="0" fontId="6" fillId="0" borderId="26" xfId="0" applyFont="1" applyFill="1" applyBorder="1" applyAlignment="1">
      <alignment horizontal="left" wrapText="1"/>
    </xf>
    <xf numFmtId="0" fontId="6" fillId="0" borderId="27" xfId="0" applyFont="1" applyFill="1" applyBorder="1" applyAlignment="1">
      <alignment horizontal="left"/>
    </xf>
    <xf numFmtId="0" fontId="6" fillId="0" borderId="28" xfId="0" applyFont="1" applyFill="1" applyBorder="1" applyAlignment="1">
      <alignment horizontal="left"/>
    </xf>
    <xf numFmtId="165" fontId="27" fillId="4" borderId="53" xfId="0" applyNumberFormat="1" applyFont="1" applyFill="1" applyBorder="1" applyAlignment="1">
      <alignment horizontal="right" vertical="center" wrapText="1"/>
    </xf>
    <xf numFmtId="165" fontId="27" fillId="4" borderId="55" xfId="0" applyNumberFormat="1" applyFont="1" applyFill="1" applyBorder="1" applyAlignment="1">
      <alignment horizontal="right" vertical="center" wrapText="1"/>
    </xf>
    <xf numFmtId="0" fontId="25" fillId="5" borderId="48" xfId="0" applyFont="1" applyFill="1" applyBorder="1" applyAlignment="1">
      <alignment horizontal="left" vertical="center" wrapText="1"/>
    </xf>
    <xf numFmtId="0" fontId="25" fillId="5" borderId="50" xfId="0" applyFont="1" applyFill="1" applyBorder="1" applyAlignment="1">
      <alignment horizontal="left" vertical="center" wrapText="1"/>
    </xf>
    <xf numFmtId="165" fontId="27" fillId="5" borderId="47" xfId="0" applyNumberFormat="1" applyFont="1" applyFill="1" applyBorder="1" applyAlignment="1">
      <alignment horizontal="right" vertical="center" wrapText="1"/>
    </xf>
    <xf numFmtId="165" fontId="27" fillId="5" borderId="48" xfId="0" applyNumberFormat="1" applyFont="1" applyFill="1" applyBorder="1" applyAlignment="1">
      <alignment horizontal="right" vertical="center" wrapText="1"/>
    </xf>
    <xf numFmtId="0" fontId="25" fillId="4" borderId="55" xfId="0" applyFont="1" applyFill="1" applyBorder="1" applyAlignment="1">
      <alignment horizontal="left" vertical="center" wrapText="1"/>
    </xf>
    <xf numFmtId="0" fontId="25" fillId="4" borderId="56" xfId="0" applyFont="1" applyFill="1" applyBorder="1" applyAlignment="1">
      <alignment horizontal="left" vertical="center" wrapText="1"/>
    </xf>
    <xf numFmtId="166" fontId="27" fillId="4" borderId="53" xfId="0" applyNumberFormat="1" applyFont="1" applyFill="1" applyBorder="1" applyAlignment="1">
      <alignment horizontal="right" vertical="center"/>
    </xf>
    <xf numFmtId="166" fontId="27" fillId="4" borderId="55" xfId="0" applyNumberFormat="1" applyFont="1" applyFill="1" applyBorder="1" applyAlignment="1">
      <alignment horizontal="right" vertical="center"/>
    </xf>
    <xf numFmtId="0" fontId="6" fillId="0" borderId="45" xfId="0" applyFont="1" applyFill="1" applyBorder="1" applyAlignment="1">
      <alignment horizontal="left" vertical="center" wrapText="1"/>
    </xf>
    <xf numFmtId="0" fontId="6" fillId="0" borderId="45" xfId="0" applyFont="1" applyFill="1" applyBorder="1" applyAlignment="1">
      <alignment horizontal="left" vertical="center"/>
    </xf>
    <xf numFmtId="0" fontId="6" fillId="0" borderId="46" xfId="0" applyFont="1" applyFill="1" applyBorder="1" applyAlignment="1">
      <alignment horizontal="left" vertical="center"/>
    </xf>
    <xf numFmtId="166" fontId="27" fillId="5" borderId="47" xfId="0" applyNumberFormat="1" applyFont="1" applyFill="1" applyBorder="1" applyAlignment="1">
      <alignment horizontal="right" vertical="center"/>
    </xf>
    <xf numFmtId="166" fontId="27" fillId="5" borderId="48" xfId="0" applyNumberFormat="1" applyFont="1" applyFill="1" applyBorder="1" applyAlignment="1">
      <alignment horizontal="right" vertical="center"/>
    </xf>
    <xf numFmtId="0" fontId="26" fillId="29" borderId="65" xfId="0" applyFont="1" applyFill="1" applyBorder="1" applyAlignment="1">
      <alignment horizontal="center" vertical="center" wrapText="1"/>
    </xf>
    <xf numFmtId="0" fontId="26" fillId="29" borderId="66" xfId="0" applyFont="1" applyFill="1" applyBorder="1" applyAlignment="1">
      <alignment horizontal="center" vertical="center" wrapText="1"/>
    </xf>
    <xf numFmtId="0" fontId="26" fillId="29" borderId="67" xfId="0" applyFont="1" applyFill="1" applyBorder="1" applyAlignment="1">
      <alignment horizontal="center" vertical="center" wrapText="1"/>
    </xf>
    <xf numFmtId="0" fontId="17" fillId="3" borderId="32" xfId="0" applyFont="1" applyFill="1" applyBorder="1" applyAlignment="1">
      <alignment horizontal="left" vertical="center"/>
    </xf>
    <xf numFmtId="0" fontId="17" fillId="3" borderId="63" xfId="0" applyFont="1" applyFill="1" applyBorder="1" applyAlignment="1">
      <alignment horizontal="left" vertical="center"/>
    </xf>
    <xf numFmtId="0" fontId="17" fillId="3" borderId="64" xfId="0" applyFont="1" applyFill="1" applyBorder="1" applyAlignment="1">
      <alignment horizontal="left" vertical="center"/>
    </xf>
    <xf numFmtId="0" fontId="18" fillId="5" borderId="49" xfId="0" applyFont="1" applyFill="1" applyBorder="1" applyAlignment="1">
      <alignment horizontal="center" vertical="center" wrapText="1"/>
    </xf>
    <xf numFmtId="0" fontId="18" fillId="5" borderId="48" xfId="0" applyFont="1" applyFill="1" applyBorder="1" applyAlignment="1">
      <alignment horizontal="center" vertical="center" wrapText="1"/>
    </xf>
    <xf numFmtId="0" fontId="18" fillId="5" borderId="50" xfId="0" applyFont="1" applyFill="1" applyBorder="1" applyAlignment="1">
      <alignment horizontal="center" vertical="center" wrapText="1"/>
    </xf>
    <xf numFmtId="9" fontId="10" fillId="5" borderId="47" xfId="0" applyNumberFormat="1" applyFont="1" applyFill="1" applyBorder="1" applyAlignment="1">
      <alignment horizontal="center" vertical="center"/>
    </xf>
    <xf numFmtId="9" fontId="10" fillId="5" borderId="52" xfId="0" applyNumberFormat="1" applyFont="1" applyFill="1" applyBorder="1" applyAlignment="1">
      <alignment horizontal="center" vertical="center"/>
    </xf>
    <xf numFmtId="0" fontId="5" fillId="2" borderId="44"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45" xfId="0" applyFont="1" applyFill="1" applyBorder="1" applyAlignment="1">
      <alignment horizontal="left" vertical="center"/>
    </xf>
    <xf numFmtId="0" fontId="5" fillId="2" borderId="46" xfId="0" applyFont="1" applyFill="1" applyBorder="1" applyAlignment="1">
      <alignment horizontal="left" vertical="center"/>
    </xf>
    <xf numFmtId="0" fontId="6" fillId="2" borderId="44" xfId="0" applyFont="1" applyFill="1" applyBorder="1" applyAlignment="1">
      <alignment horizontal="left" vertical="center" wrapText="1"/>
    </xf>
    <xf numFmtId="0" fontId="21" fillId="27" borderId="17" xfId="0" applyFont="1" applyFill="1" applyBorder="1" applyAlignment="1">
      <alignment horizontal="center" vertical="center" wrapText="1"/>
    </xf>
    <xf numFmtId="0" fontId="13" fillId="27" borderId="13" xfId="0" applyFont="1" applyFill="1" applyBorder="1" applyAlignment="1">
      <alignment horizontal="center" vertical="center" wrapText="1"/>
    </xf>
    <xf numFmtId="0" fontId="13" fillId="27" borderId="6" xfId="0" applyFont="1" applyFill="1" applyBorder="1" applyAlignment="1">
      <alignment horizontal="center" vertical="center" wrapText="1"/>
    </xf>
    <xf numFmtId="164" fontId="4" fillId="8" borderId="60" xfId="0" applyNumberFormat="1" applyFont="1" applyFill="1" applyBorder="1" applyAlignment="1">
      <alignment horizontal="center" vertical="center" wrapText="1"/>
    </xf>
    <xf numFmtId="164" fontId="4" fillId="8" borderId="61" xfId="0" applyNumberFormat="1" applyFont="1" applyFill="1" applyBorder="1" applyAlignment="1">
      <alignment horizontal="center" vertical="center" wrapText="1"/>
    </xf>
    <xf numFmtId="164" fontId="4" fillId="8" borderId="62" xfId="0" applyNumberFormat="1" applyFont="1" applyFill="1" applyBorder="1" applyAlignment="1">
      <alignment horizontal="center" vertical="center" wrapText="1"/>
    </xf>
    <xf numFmtId="0" fontId="19" fillId="8" borderId="69" xfId="0" applyFont="1" applyFill="1" applyBorder="1" applyAlignment="1">
      <alignment horizontal="center" vertical="center" wrapText="1"/>
    </xf>
    <xf numFmtId="0" fontId="19" fillId="8" borderId="58" xfId="0" applyFont="1" applyFill="1" applyBorder="1" applyAlignment="1">
      <alignment horizontal="center" vertical="center" wrapText="1"/>
    </xf>
    <xf numFmtId="0" fontId="19" fillId="8" borderId="59" xfId="0" applyFont="1" applyFill="1" applyBorder="1" applyAlignment="1">
      <alignment horizontal="center" vertical="center" wrapText="1"/>
    </xf>
    <xf numFmtId="0" fontId="6" fillId="0" borderId="51"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15" fillId="28" borderId="24" xfId="0" applyFont="1" applyFill="1" applyBorder="1" applyAlignment="1">
      <alignment horizontal="center" vertical="center"/>
    </xf>
    <xf numFmtId="0" fontId="4" fillId="0" borderId="31"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19" fillId="8" borderId="70" xfId="0" applyFont="1" applyFill="1" applyBorder="1" applyAlignment="1">
      <alignment horizontal="center" vertical="center" wrapText="1"/>
    </xf>
    <xf numFmtId="0" fontId="19" fillId="8" borderId="71"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wrapText="1"/>
    </xf>
    <xf numFmtId="166" fontId="4" fillId="0" borderId="31" xfId="0" applyNumberFormat="1" applyFont="1" applyFill="1" applyBorder="1" applyAlignment="1">
      <alignment horizontal="center" vertical="center" wrapText="1"/>
    </xf>
    <xf numFmtId="166" fontId="2" fillId="0" borderId="34" xfId="0" applyNumberFormat="1" applyFont="1" applyFill="1" applyBorder="1" applyAlignment="1">
      <alignment horizontal="center" vertical="center" wrapText="1"/>
    </xf>
    <xf numFmtId="166" fontId="2" fillId="0" borderId="35" xfId="0" applyNumberFormat="1" applyFont="1" applyFill="1" applyBorder="1" applyAlignment="1">
      <alignment horizontal="center" vertical="center" wrapText="1"/>
    </xf>
    <xf numFmtId="166" fontId="2" fillId="0" borderId="20" xfId="0" applyNumberFormat="1"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1" xfId="0" applyFont="1" applyFill="1" applyBorder="1" applyAlignment="1">
      <alignment horizontal="center" vertical="center" textRotation="90" wrapText="1"/>
    </xf>
    <xf numFmtId="0" fontId="2" fillId="0" borderId="22" xfId="0" applyFont="1" applyFill="1" applyBorder="1" applyAlignment="1">
      <alignment horizontal="center" vertical="center" textRotation="90"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9" fontId="10" fillId="4" borderId="53" xfId="0" applyNumberFormat="1" applyFont="1" applyFill="1" applyBorder="1" applyAlignment="1">
      <alignment horizontal="center" vertical="center"/>
    </xf>
    <xf numFmtId="9" fontId="10" fillId="4" borderId="54" xfId="0" applyNumberFormat="1" applyFont="1" applyFill="1" applyBorder="1" applyAlignment="1">
      <alignment horizontal="center" vertical="center"/>
    </xf>
    <xf numFmtId="0" fontId="18" fillId="4" borderId="57" xfId="0" applyFont="1" applyFill="1" applyBorder="1" applyAlignment="1">
      <alignment horizontal="center" vertical="center" wrapText="1"/>
    </xf>
    <xf numFmtId="0" fontId="18" fillId="4" borderId="58" xfId="0" applyFont="1" applyFill="1" applyBorder="1" applyAlignment="1">
      <alignment horizontal="center" vertical="center" wrapText="1"/>
    </xf>
    <xf numFmtId="0" fontId="18" fillId="4" borderId="59" xfId="0" applyFont="1" applyFill="1" applyBorder="1" applyAlignment="1">
      <alignment horizontal="center" vertical="center" wrapText="1"/>
    </xf>
    <xf numFmtId="0" fontId="18" fillId="7" borderId="0" xfId="0" applyFont="1" applyFill="1" applyBorder="1" applyAlignment="1">
      <alignment horizontal="center" vertical="center" wrapText="1"/>
    </xf>
    <xf numFmtId="0" fontId="18" fillId="7" borderId="68" xfId="0" applyFont="1" applyFill="1" applyBorder="1" applyAlignment="1">
      <alignment horizontal="center" vertical="center" wrapText="1"/>
    </xf>
    <xf numFmtId="0" fontId="18" fillId="7" borderId="18" xfId="0" applyFont="1" applyFill="1" applyBorder="1" applyAlignment="1">
      <alignment horizontal="center" vertical="center" wrapText="1"/>
    </xf>
    <xf numFmtId="0" fontId="18" fillId="7" borderId="5"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B4F"/>
      <color rgb="FFFFFA2D"/>
      <color rgb="FFCD6209"/>
      <color rgb="FFD8670A"/>
      <color rgb="FFC78309"/>
      <color rgb="FFF6AD2A"/>
      <color rgb="FFFDE8C3"/>
      <color rgb="FFFACF82"/>
      <color rgb="FFF8BD52"/>
      <color rgb="FFFFCA2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11</xdr:row>
      <xdr:rowOff>85725</xdr:rowOff>
    </xdr:from>
    <xdr:to>
      <xdr:col>17</xdr:col>
      <xdr:colOff>0</xdr:colOff>
      <xdr:row>11</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8"/>
  <sheetViews>
    <sheetView showGridLines="0" tabSelected="1" zoomScale="75" zoomScaleNormal="75" zoomScaleSheetLayoutView="75" workbookViewId="0">
      <selection sqref="A1:O1"/>
    </sheetView>
  </sheetViews>
  <sheetFormatPr defaultRowHeight="12.75"/>
  <cols>
    <col min="1" max="1" width="4.5703125" style="2" customWidth="1"/>
    <col min="2" max="2" width="5" style="2" bestFit="1" customWidth="1"/>
    <col min="3" max="3" width="28.85546875" style="2" bestFit="1" customWidth="1"/>
    <col min="4" max="4" width="25.42578125" style="2" customWidth="1"/>
    <col min="5" max="5" width="12.140625" style="2" bestFit="1" customWidth="1"/>
    <col min="6" max="6" width="13" style="5" bestFit="1" customWidth="1"/>
    <col min="7" max="7" width="10.7109375" style="6" bestFit="1" customWidth="1"/>
    <col min="8" max="8" width="9.7109375" style="2" bestFit="1" customWidth="1"/>
    <col min="9" max="9" width="18.140625" style="2" customWidth="1"/>
    <col min="10" max="10" width="14.42578125" style="7" bestFit="1" customWidth="1"/>
    <col min="11" max="11" width="12.140625" style="8" bestFit="1" customWidth="1"/>
    <col min="12" max="12" width="13" style="2" bestFit="1" customWidth="1"/>
    <col min="13" max="13" width="8.28515625" style="2" customWidth="1"/>
    <col min="14" max="14" width="10.85546875" style="2" bestFit="1" customWidth="1"/>
    <col min="15" max="15" width="12.140625" style="2" bestFit="1" customWidth="1"/>
    <col min="16" max="16" width="5.28515625" style="2" hidden="1" customWidth="1"/>
    <col min="17" max="17" width="6.140625" style="2" customWidth="1"/>
    <col min="18" max="18" width="13.140625" style="2" bestFit="1" customWidth="1"/>
    <col min="19" max="19" width="11.42578125" style="2" customWidth="1"/>
    <col min="20" max="16384" width="9.140625" style="2"/>
  </cols>
  <sheetData>
    <row r="1" spans="1:18" ht="39.950000000000003" customHeight="1">
      <c r="A1" s="309" t="s">
        <v>48</v>
      </c>
      <c r="B1" s="310"/>
      <c r="C1" s="310"/>
      <c r="D1" s="310"/>
      <c r="E1" s="310"/>
      <c r="F1" s="310"/>
      <c r="G1" s="310"/>
      <c r="H1" s="310"/>
      <c r="I1" s="310"/>
      <c r="J1" s="310"/>
      <c r="K1" s="310"/>
      <c r="L1" s="310"/>
      <c r="M1" s="310"/>
      <c r="N1" s="310"/>
      <c r="O1" s="311"/>
    </row>
    <row r="2" spans="1:18" ht="30" customHeight="1" thickBot="1">
      <c r="A2" s="322" t="s">
        <v>77</v>
      </c>
      <c r="B2" s="322"/>
      <c r="C2" s="322"/>
      <c r="D2" s="322"/>
      <c r="E2" s="322"/>
      <c r="F2" s="322"/>
      <c r="G2" s="322"/>
      <c r="H2" s="322"/>
      <c r="I2" s="322"/>
      <c r="J2" s="322"/>
      <c r="K2" s="322"/>
      <c r="L2" s="322"/>
      <c r="M2" s="322"/>
      <c r="N2" s="322"/>
      <c r="O2" s="322"/>
    </row>
    <row r="3" spans="1:18" ht="39" customHeight="1">
      <c r="A3" s="343"/>
      <c r="B3" s="337" t="s">
        <v>8</v>
      </c>
      <c r="C3" s="338"/>
      <c r="D3" s="345" t="s">
        <v>9</v>
      </c>
      <c r="E3" s="341" t="s">
        <v>13</v>
      </c>
      <c r="F3" s="320" t="s">
        <v>76</v>
      </c>
      <c r="G3" s="320"/>
      <c r="H3" s="356" t="s">
        <v>19</v>
      </c>
      <c r="I3" s="333" t="s">
        <v>78</v>
      </c>
      <c r="J3" s="334"/>
      <c r="K3" s="318" t="s">
        <v>62</v>
      </c>
      <c r="L3" s="323" t="s">
        <v>88</v>
      </c>
      <c r="M3" s="324"/>
      <c r="N3" s="331" t="s">
        <v>87</v>
      </c>
      <c r="O3" s="332"/>
    </row>
    <row r="4" spans="1:18" ht="33" customHeight="1" thickBot="1">
      <c r="A4" s="344"/>
      <c r="B4" s="339"/>
      <c r="C4" s="340"/>
      <c r="D4" s="346"/>
      <c r="E4" s="342"/>
      <c r="F4" s="321"/>
      <c r="G4" s="321"/>
      <c r="H4" s="357"/>
      <c r="I4" s="335"/>
      <c r="J4" s="336"/>
      <c r="K4" s="319"/>
      <c r="L4" s="325"/>
      <c r="M4" s="326"/>
      <c r="N4" s="1" t="s">
        <v>47</v>
      </c>
      <c r="O4" s="12" t="s">
        <v>59</v>
      </c>
    </row>
    <row r="5" spans="1:18" s="3" customFormat="1" ht="39.950000000000003" customHeight="1">
      <c r="A5" s="141">
        <v>1</v>
      </c>
      <c r="B5" s="15" t="s">
        <v>50</v>
      </c>
      <c r="C5" s="130" t="s">
        <v>27</v>
      </c>
      <c r="D5" s="131" t="s">
        <v>28</v>
      </c>
      <c r="E5" s="132" t="s">
        <v>25</v>
      </c>
      <c r="F5" s="268">
        <v>1.0674079999999999</v>
      </c>
      <c r="G5" s="133" t="s">
        <v>31</v>
      </c>
      <c r="H5" s="134">
        <v>1.07</v>
      </c>
      <c r="I5" s="135" t="s">
        <v>89</v>
      </c>
      <c r="J5" s="136">
        <f>(F5*1000)/(8250*1.07)</f>
        <v>0.12091849334466155</v>
      </c>
      <c r="K5" s="137">
        <f t="shared" ref="K5:K22" si="0">+(J5/$J$5)*100</f>
        <v>100</v>
      </c>
      <c r="L5" s="261">
        <v>1.10354</v>
      </c>
      <c r="M5" s="138" t="s">
        <v>21</v>
      </c>
      <c r="N5" s="139">
        <f>+(F5/L5)-1</f>
        <v>-3.2741903329285837E-2</v>
      </c>
      <c r="O5" s="140">
        <v>1</v>
      </c>
      <c r="R5" s="14"/>
    </row>
    <row r="6" spans="1:18" s="3" customFormat="1" ht="39.950000000000003" customHeight="1">
      <c r="A6" s="53">
        <v>2</v>
      </c>
      <c r="B6" s="15" t="s">
        <v>50</v>
      </c>
      <c r="C6" s="42" t="s">
        <v>23</v>
      </c>
      <c r="D6" s="43" t="s">
        <v>24</v>
      </c>
      <c r="E6" s="44" t="s">
        <v>25</v>
      </c>
      <c r="F6" s="255">
        <v>1.1161808799999999</v>
      </c>
      <c r="G6" s="45" t="s">
        <v>26</v>
      </c>
      <c r="H6" s="46">
        <v>1.07</v>
      </c>
      <c r="I6" s="47" t="s">
        <v>82</v>
      </c>
      <c r="J6" s="48">
        <f>(F6*1000)/(8250*1.07)</f>
        <v>0.12644360011328235</v>
      </c>
      <c r="K6" s="49">
        <f t="shared" si="0"/>
        <v>104.56928184911487</v>
      </c>
      <c r="L6" s="262">
        <v>1.0402929999999999</v>
      </c>
      <c r="M6" s="50" t="s">
        <v>20</v>
      </c>
      <c r="N6" s="51">
        <f t="shared" ref="N6:N14" si="1">+(F6/L6)-1</f>
        <v>7.2948563529697807E-2</v>
      </c>
      <c r="O6" s="52">
        <v>5</v>
      </c>
      <c r="R6" s="13"/>
    </row>
    <row r="7" spans="1:18" s="3" customFormat="1" ht="39.950000000000003" customHeight="1">
      <c r="A7" s="41">
        <v>3</v>
      </c>
      <c r="B7" s="15" t="s">
        <v>50</v>
      </c>
      <c r="C7" s="16" t="s">
        <v>32</v>
      </c>
      <c r="D7" s="17" t="s">
        <v>33</v>
      </c>
      <c r="E7" s="18" t="s">
        <v>25</v>
      </c>
      <c r="F7" s="256">
        <v>1.14111428</v>
      </c>
      <c r="G7" s="19" t="s">
        <v>31</v>
      </c>
      <c r="H7" s="20">
        <v>1.07</v>
      </c>
      <c r="I7" s="21" t="s">
        <v>83</v>
      </c>
      <c r="J7" s="22">
        <f>(F7*1000)/(8250*1.07)</f>
        <v>0.12926811441517982</v>
      </c>
      <c r="K7" s="23">
        <f t="shared" si="0"/>
        <v>106.90516466056093</v>
      </c>
      <c r="L7" s="263">
        <v>1.1154010000000001</v>
      </c>
      <c r="M7" s="24" t="s">
        <v>22</v>
      </c>
      <c r="N7" s="25">
        <f t="shared" si="1"/>
        <v>2.3052946877401004E-2</v>
      </c>
      <c r="O7" s="26">
        <v>3</v>
      </c>
      <c r="R7" s="13"/>
    </row>
    <row r="8" spans="1:18" s="3" customFormat="1" ht="39.950000000000003" customHeight="1">
      <c r="A8" s="27">
        <v>4</v>
      </c>
      <c r="B8" s="15" t="s">
        <v>50</v>
      </c>
      <c r="C8" s="54" t="s">
        <v>29</v>
      </c>
      <c r="D8" s="55" t="s">
        <v>30</v>
      </c>
      <c r="E8" s="56" t="s">
        <v>25</v>
      </c>
      <c r="F8" s="257">
        <v>1.1783007999999999</v>
      </c>
      <c r="G8" s="57" t="s">
        <v>31</v>
      </c>
      <c r="H8" s="58">
        <v>1.07</v>
      </c>
      <c r="I8" s="59" t="s">
        <v>84</v>
      </c>
      <c r="J8" s="60">
        <f>(F8*1000)/(8250*1.07)</f>
        <v>0.13348069102237325</v>
      </c>
      <c r="K8" s="61">
        <f t="shared" si="0"/>
        <v>110.38897965913689</v>
      </c>
      <c r="L8" s="257">
        <v>1.1685350000000001</v>
      </c>
      <c r="M8" s="62" t="s">
        <v>21</v>
      </c>
      <c r="N8" s="63">
        <f t="shared" si="1"/>
        <v>8.3573020919354146E-3</v>
      </c>
      <c r="O8" s="64">
        <v>2</v>
      </c>
      <c r="R8" s="4"/>
    </row>
    <row r="9" spans="1:18" s="3" customFormat="1" ht="39.950000000000003" customHeight="1">
      <c r="A9" s="232">
        <v>5</v>
      </c>
      <c r="B9" s="233"/>
      <c r="C9" s="234" t="s">
        <v>27</v>
      </c>
      <c r="D9" s="235" t="s">
        <v>28</v>
      </c>
      <c r="E9" s="236" t="s">
        <v>25</v>
      </c>
      <c r="F9" s="269">
        <v>1.0674079999999999</v>
      </c>
      <c r="G9" s="237" t="s">
        <v>26</v>
      </c>
      <c r="H9" s="238">
        <v>0.93</v>
      </c>
      <c r="I9" s="239" t="s">
        <v>90</v>
      </c>
      <c r="J9" s="240">
        <f>(F9*1000)/(8250*0.93)</f>
        <v>0.13912127728901921</v>
      </c>
      <c r="K9" s="241">
        <f t="shared" si="0"/>
        <v>115.05376344086022</v>
      </c>
      <c r="L9" s="266">
        <v>1.10354</v>
      </c>
      <c r="M9" s="242" t="s">
        <v>21</v>
      </c>
      <c r="N9" s="243">
        <f>+(F9/L9)-1</f>
        <v>-3.2741903329285837E-2</v>
      </c>
      <c r="O9" s="244">
        <v>1</v>
      </c>
    </row>
    <row r="10" spans="1:18" s="3" customFormat="1" ht="39.950000000000003" customHeight="1">
      <c r="A10" s="117">
        <v>6</v>
      </c>
      <c r="B10" s="118"/>
      <c r="C10" s="119" t="s">
        <v>23</v>
      </c>
      <c r="D10" s="120" t="s">
        <v>24</v>
      </c>
      <c r="E10" s="121" t="s">
        <v>25</v>
      </c>
      <c r="F10" s="258">
        <v>1.1161808799999999</v>
      </c>
      <c r="G10" s="122" t="s">
        <v>26</v>
      </c>
      <c r="H10" s="123">
        <v>0.93</v>
      </c>
      <c r="I10" s="124" t="s">
        <v>85</v>
      </c>
      <c r="J10" s="125">
        <f>(F10*1000)/(8250*0.93)</f>
        <v>0.14547812056044312</v>
      </c>
      <c r="K10" s="126">
        <f t="shared" si="0"/>
        <v>120.31089417048699</v>
      </c>
      <c r="L10" s="258">
        <v>1.0402929999999999</v>
      </c>
      <c r="M10" s="127" t="s">
        <v>20</v>
      </c>
      <c r="N10" s="128">
        <f t="shared" si="1"/>
        <v>7.2948563529697807E-2</v>
      </c>
      <c r="O10" s="129">
        <v>5</v>
      </c>
    </row>
    <row r="11" spans="1:18" s="3" customFormat="1" ht="39.950000000000003" customHeight="1">
      <c r="A11" s="28">
        <v>7</v>
      </c>
      <c r="B11" s="29"/>
      <c r="C11" s="30" t="s">
        <v>32</v>
      </c>
      <c r="D11" s="31" t="s">
        <v>33</v>
      </c>
      <c r="E11" s="32" t="s">
        <v>25</v>
      </c>
      <c r="F11" s="259">
        <v>1.14111428</v>
      </c>
      <c r="G11" s="33" t="s">
        <v>31</v>
      </c>
      <c r="H11" s="34">
        <v>0.93</v>
      </c>
      <c r="I11" s="35" t="s">
        <v>86</v>
      </c>
      <c r="J11" s="36">
        <f>(F11*1000)/(8250*0.93)</f>
        <v>0.14872783056370154</v>
      </c>
      <c r="K11" s="37">
        <f t="shared" si="0"/>
        <v>122.99841525462386</v>
      </c>
      <c r="L11" s="267">
        <v>1.1154010000000001</v>
      </c>
      <c r="M11" s="38" t="s">
        <v>22</v>
      </c>
      <c r="N11" s="39">
        <f t="shared" si="1"/>
        <v>2.3052946877401004E-2</v>
      </c>
      <c r="O11" s="40">
        <v>3</v>
      </c>
    </row>
    <row r="12" spans="1:18" s="3" customFormat="1" ht="39.950000000000003" customHeight="1">
      <c r="A12" s="65">
        <v>8</v>
      </c>
      <c r="B12" s="66"/>
      <c r="C12" s="67" t="s">
        <v>29</v>
      </c>
      <c r="D12" s="68" t="s">
        <v>30</v>
      </c>
      <c r="E12" s="69" t="s">
        <v>25</v>
      </c>
      <c r="F12" s="260">
        <v>1.1783007999999999</v>
      </c>
      <c r="G12" s="70" t="s">
        <v>31</v>
      </c>
      <c r="H12" s="71">
        <v>0.93</v>
      </c>
      <c r="I12" s="72" t="s">
        <v>84</v>
      </c>
      <c r="J12" s="73">
        <f>(F12*1000)/(8250*0.93)</f>
        <v>0.15357455848810686</v>
      </c>
      <c r="K12" s="74">
        <f t="shared" si="0"/>
        <v>127.00667552180266</v>
      </c>
      <c r="L12" s="260">
        <v>1.1685350000000001</v>
      </c>
      <c r="M12" s="75" t="s">
        <v>21</v>
      </c>
      <c r="N12" s="76">
        <f t="shared" si="1"/>
        <v>8.3573020919354146E-3</v>
      </c>
      <c r="O12" s="77">
        <v>2</v>
      </c>
    </row>
    <row r="13" spans="1:18" s="3" customFormat="1" ht="39.950000000000003" customHeight="1">
      <c r="A13" s="78">
        <v>9</v>
      </c>
      <c r="B13" s="79"/>
      <c r="C13" s="80" t="s">
        <v>54</v>
      </c>
      <c r="D13" s="81" t="s">
        <v>34</v>
      </c>
      <c r="E13" s="82" t="s">
        <v>18</v>
      </c>
      <c r="F13" s="250">
        <v>0.74929999999999997</v>
      </c>
      <c r="G13" s="83" t="s">
        <v>10</v>
      </c>
      <c r="H13" s="84">
        <v>0.65</v>
      </c>
      <c r="I13" s="85" t="s">
        <v>60</v>
      </c>
      <c r="J13" s="86">
        <f>(F13*1000)/(4731*0.65)</f>
        <v>0.24366291075232099</v>
      </c>
      <c r="K13" s="87">
        <f t="shared" si="0"/>
        <v>201.51004533094317</v>
      </c>
      <c r="L13" s="264">
        <v>0.61714000000000002</v>
      </c>
      <c r="M13" s="88" t="s">
        <v>10</v>
      </c>
      <c r="N13" s="89">
        <f t="shared" si="1"/>
        <v>0.21414913957934978</v>
      </c>
      <c r="O13" s="90">
        <v>12</v>
      </c>
    </row>
    <row r="14" spans="1:18" s="3" customFormat="1" ht="39.950000000000003" customHeight="1">
      <c r="A14" s="91">
        <v>10</v>
      </c>
      <c r="B14" s="92"/>
      <c r="C14" s="93" t="s">
        <v>53</v>
      </c>
      <c r="D14" s="94" t="s">
        <v>34</v>
      </c>
      <c r="E14" s="95" t="s">
        <v>17</v>
      </c>
      <c r="F14" s="251">
        <v>0.82122099999999998</v>
      </c>
      <c r="G14" s="96" t="s">
        <v>10</v>
      </c>
      <c r="H14" s="97">
        <v>0.65</v>
      </c>
      <c r="I14" s="98" t="s">
        <v>61</v>
      </c>
      <c r="J14" s="99">
        <f>(F14*1000)/(5046*0.65)</f>
        <v>0.25037988963078139</v>
      </c>
      <c r="K14" s="100">
        <f t="shared" si="0"/>
        <v>207.06500941680437</v>
      </c>
      <c r="L14" s="265">
        <v>0.68964499999999995</v>
      </c>
      <c r="M14" s="101" t="s">
        <v>10</v>
      </c>
      <c r="N14" s="102">
        <f t="shared" si="1"/>
        <v>0.19078801412320834</v>
      </c>
      <c r="O14" s="103">
        <v>11</v>
      </c>
    </row>
    <row r="15" spans="1:18" s="3" customFormat="1" ht="39.950000000000003" customHeight="1">
      <c r="A15" s="104">
        <v>11</v>
      </c>
      <c r="B15" s="105"/>
      <c r="C15" s="106" t="s">
        <v>35</v>
      </c>
      <c r="D15" s="107" t="s">
        <v>58</v>
      </c>
      <c r="E15" s="108" t="s">
        <v>2</v>
      </c>
      <c r="F15" s="252">
        <v>1.19</v>
      </c>
      <c r="G15" s="109" t="s">
        <v>10</v>
      </c>
      <c r="H15" s="110">
        <v>0.65</v>
      </c>
      <c r="I15" s="111" t="s">
        <v>57</v>
      </c>
      <c r="J15" s="112">
        <f>(F15*1000)/(7000*0.65)</f>
        <v>0.26153846153846155</v>
      </c>
      <c r="K15" s="113">
        <f t="shared" si="0"/>
        <v>216.29318585121808</v>
      </c>
      <c r="L15" s="252">
        <v>1.1599999999999999</v>
      </c>
      <c r="M15" s="114" t="s">
        <v>10</v>
      </c>
      <c r="N15" s="115">
        <f t="shared" ref="N15:N22" si="2">+(F15/L15)-1</f>
        <v>2.5862068965517349E-2</v>
      </c>
      <c r="O15" s="116">
        <v>4</v>
      </c>
    </row>
    <row r="16" spans="1:18" s="3" customFormat="1" ht="39.950000000000003" customHeight="1">
      <c r="A16" s="142">
        <v>12</v>
      </c>
      <c r="B16" s="143"/>
      <c r="C16" s="144" t="s">
        <v>36</v>
      </c>
      <c r="D16" s="145" t="s">
        <v>37</v>
      </c>
      <c r="E16" s="146" t="s">
        <v>4</v>
      </c>
      <c r="F16" s="253">
        <v>3.28</v>
      </c>
      <c r="G16" s="147" t="s">
        <v>11</v>
      </c>
      <c r="H16" s="148">
        <v>0.8</v>
      </c>
      <c r="I16" s="149" t="s">
        <v>81</v>
      </c>
      <c r="J16" s="150">
        <f>(F16*1000)/(9875*0.8)</f>
        <v>0.41518987341772151</v>
      </c>
      <c r="K16" s="151">
        <f t="shared" si="0"/>
        <v>343.36341938555239</v>
      </c>
      <c r="L16" s="253">
        <v>2.7</v>
      </c>
      <c r="M16" s="152" t="s">
        <v>10</v>
      </c>
      <c r="N16" s="153">
        <f t="shared" si="2"/>
        <v>0.21481481481481457</v>
      </c>
      <c r="O16" s="154">
        <v>13</v>
      </c>
    </row>
    <row r="17" spans="1:17" s="3" customFormat="1" ht="39.950000000000003" customHeight="1">
      <c r="A17" s="168">
        <v>13</v>
      </c>
      <c r="B17" s="169"/>
      <c r="C17" s="170" t="s">
        <v>38</v>
      </c>
      <c r="D17" s="171" t="s">
        <v>39</v>
      </c>
      <c r="E17" s="172" t="s">
        <v>3</v>
      </c>
      <c r="F17" s="248">
        <v>0.48808800000000002</v>
      </c>
      <c r="G17" s="173" t="s">
        <v>12</v>
      </c>
      <c r="H17" s="174">
        <v>0.99</v>
      </c>
      <c r="I17" s="175" t="s">
        <v>79</v>
      </c>
      <c r="J17" s="176">
        <f>(F17*1000)/(860*0.99)</f>
        <v>0.573276955602537</v>
      </c>
      <c r="K17" s="177">
        <f t="shared" si="0"/>
        <v>474.10196715608242</v>
      </c>
      <c r="L17" s="248">
        <v>0.42347499999999999</v>
      </c>
      <c r="M17" s="178" t="s">
        <v>12</v>
      </c>
      <c r="N17" s="179">
        <f t="shared" si="2"/>
        <v>0.15257807426648573</v>
      </c>
      <c r="O17" s="180">
        <v>9</v>
      </c>
    </row>
    <row r="18" spans="1:17" s="3" customFormat="1" ht="39.950000000000003" customHeight="1">
      <c r="A18" s="181">
        <v>14</v>
      </c>
      <c r="B18" s="182"/>
      <c r="C18" s="183" t="s">
        <v>42</v>
      </c>
      <c r="D18" s="184" t="s">
        <v>39</v>
      </c>
      <c r="E18" s="185" t="s">
        <v>3</v>
      </c>
      <c r="F18" s="249">
        <v>0.49139699999999997</v>
      </c>
      <c r="G18" s="186" t="s">
        <v>12</v>
      </c>
      <c r="H18" s="187">
        <v>0.99</v>
      </c>
      <c r="I18" s="188" t="s">
        <v>80</v>
      </c>
      <c r="J18" s="189">
        <f>(F18*1000)/(860*0.99)</f>
        <v>0.57716349541930934</v>
      </c>
      <c r="K18" s="190">
        <f t="shared" si="0"/>
        <v>477.31614863425733</v>
      </c>
      <c r="L18" s="249">
        <v>0.42721199999999998</v>
      </c>
      <c r="M18" s="191" t="s">
        <v>12</v>
      </c>
      <c r="N18" s="192">
        <f t="shared" si="2"/>
        <v>0.15024156624813911</v>
      </c>
      <c r="O18" s="193">
        <v>8</v>
      </c>
    </row>
    <row r="19" spans="1:17" s="3" customFormat="1" ht="39.950000000000003" customHeight="1">
      <c r="A19" s="231">
        <v>15</v>
      </c>
      <c r="B19" s="15" t="s">
        <v>50</v>
      </c>
      <c r="C19" s="220" t="s">
        <v>40</v>
      </c>
      <c r="D19" s="221" t="s">
        <v>41</v>
      </c>
      <c r="E19" s="222" t="s">
        <v>5</v>
      </c>
      <c r="F19" s="245">
        <v>7.3240480000000003</v>
      </c>
      <c r="G19" s="223" t="s">
        <v>10</v>
      </c>
      <c r="H19" s="224">
        <v>1.06</v>
      </c>
      <c r="I19" s="225" t="s">
        <v>65</v>
      </c>
      <c r="J19" s="226">
        <f>(F19*1000)/(11100*1.06)</f>
        <v>0.62247560768315491</v>
      </c>
      <c r="K19" s="227">
        <f t="shared" si="0"/>
        <v>514.78941761941553</v>
      </c>
      <c r="L19" s="245">
        <v>6.3175410000000003</v>
      </c>
      <c r="M19" s="228" t="s">
        <v>10</v>
      </c>
      <c r="N19" s="229">
        <f t="shared" si="2"/>
        <v>0.15931942507377483</v>
      </c>
      <c r="O19" s="230">
        <v>10</v>
      </c>
    </row>
    <row r="20" spans="1:17" s="3" customFormat="1" ht="39.950000000000003" customHeight="1">
      <c r="A20" s="194">
        <v>16</v>
      </c>
      <c r="B20" s="195"/>
      <c r="C20" s="196" t="s">
        <v>40</v>
      </c>
      <c r="D20" s="197" t="s">
        <v>41</v>
      </c>
      <c r="E20" s="198" t="s">
        <v>5</v>
      </c>
      <c r="F20" s="246">
        <v>7.3240480000000003</v>
      </c>
      <c r="G20" s="199" t="s">
        <v>10</v>
      </c>
      <c r="H20" s="200">
        <v>0.92</v>
      </c>
      <c r="I20" s="201" t="s">
        <v>66</v>
      </c>
      <c r="J20" s="202">
        <f>(F20*1000)/(11100*0.92)</f>
        <v>0.71720015667841763</v>
      </c>
      <c r="K20" s="203">
        <f>+(J20/$J$5)*100</f>
        <v>593.12693769193527</v>
      </c>
      <c r="L20" s="246">
        <v>6.3175410000000003</v>
      </c>
      <c r="M20" s="204" t="s">
        <v>10</v>
      </c>
      <c r="N20" s="205">
        <f>+(F20/L20)-1</f>
        <v>0.15931942507377483</v>
      </c>
      <c r="O20" s="206">
        <v>10</v>
      </c>
    </row>
    <row r="21" spans="1:17" s="3" customFormat="1" ht="39.950000000000003" customHeight="1">
      <c r="A21" s="155">
        <v>17</v>
      </c>
      <c r="B21" s="156"/>
      <c r="C21" s="157" t="s">
        <v>52</v>
      </c>
      <c r="D21" s="158" t="s">
        <v>37</v>
      </c>
      <c r="E21" s="159" t="s">
        <v>6</v>
      </c>
      <c r="F21" s="254">
        <v>6.2366863910000001</v>
      </c>
      <c r="G21" s="160" t="s">
        <v>10</v>
      </c>
      <c r="H21" s="161">
        <v>0.84</v>
      </c>
      <c r="I21" s="162" t="s">
        <v>64</v>
      </c>
      <c r="J21" s="163">
        <f>(F21*1000)/(10256*0.84)</f>
        <v>0.72393005615760353</v>
      </c>
      <c r="K21" s="164">
        <f t="shared" si="0"/>
        <v>598.69258715797957</v>
      </c>
      <c r="L21" s="254">
        <v>5.4556209999999998</v>
      </c>
      <c r="M21" s="165" t="s">
        <v>10</v>
      </c>
      <c r="N21" s="166">
        <f>+(F21/L21)-1</f>
        <v>0.14316709151900398</v>
      </c>
      <c r="O21" s="167">
        <v>7</v>
      </c>
    </row>
    <row r="22" spans="1:17" s="3" customFormat="1" ht="39.950000000000003" customHeight="1" thickBot="1">
      <c r="A22" s="207">
        <v>18</v>
      </c>
      <c r="B22" s="208"/>
      <c r="C22" s="209" t="s">
        <v>43</v>
      </c>
      <c r="D22" s="210" t="s">
        <v>41</v>
      </c>
      <c r="E22" s="211" t="s">
        <v>7</v>
      </c>
      <c r="F22" s="247">
        <v>7.625</v>
      </c>
      <c r="G22" s="212" t="s">
        <v>10</v>
      </c>
      <c r="H22" s="213">
        <v>0.9</v>
      </c>
      <c r="I22" s="214" t="s">
        <v>67</v>
      </c>
      <c r="J22" s="215">
        <f>(F22*1000)/(11000*0.9)</f>
        <v>0.77020202020202022</v>
      </c>
      <c r="K22" s="216">
        <f t="shared" si="0"/>
        <v>636.95965678853202</v>
      </c>
      <c r="L22" s="247">
        <v>6.75</v>
      </c>
      <c r="M22" s="217" t="s">
        <v>10</v>
      </c>
      <c r="N22" s="218">
        <f t="shared" si="2"/>
        <v>0.12962962962962954</v>
      </c>
      <c r="O22" s="219">
        <v>6</v>
      </c>
    </row>
    <row r="23" spans="1:17" s="9" customFormat="1" ht="16.5" customHeight="1">
      <c r="A23" s="352" t="s">
        <v>0</v>
      </c>
      <c r="B23" s="352"/>
      <c r="C23" s="352"/>
      <c r="D23" s="353"/>
      <c r="E23" s="315" t="s">
        <v>1</v>
      </c>
      <c r="F23" s="316"/>
      <c r="G23" s="316"/>
      <c r="H23" s="316"/>
      <c r="I23" s="316"/>
      <c r="J23" s="316"/>
      <c r="K23" s="316"/>
      <c r="L23" s="316"/>
      <c r="M23" s="317"/>
      <c r="N23" s="327" t="s">
        <v>55</v>
      </c>
      <c r="O23" s="328"/>
    </row>
    <row r="24" spans="1:17" s="9" customFormat="1" ht="17.25" customHeight="1">
      <c r="A24" s="354"/>
      <c r="B24" s="354"/>
      <c r="C24" s="354"/>
      <c r="D24" s="355"/>
      <c r="E24" s="312" t="s">
        <v>74</v>
      </c>
      <c r="F24" s="313"/>
      <c r="G24" s="313"/>
      <c r="H24" s="313"/>
      <c r="I24" s="314"/>
      <c r="J24" s="312" t="s">
        <v>75</v>
      </c>
      <c r="K24" s="313"/>
      <c r="L24" s="313"/>
      <c r="M24" s="314"/>
      <c r="N24" s="329"/>
      <c r="O24" s="330"/>
    </row>
    <row r="25" spans="1:17" s="9" customFormat="1" ht="23.25" customHeight="1">
      <c r="A25" s="349" t="s">
        <v>51</v>
      </c>
      <c r="B25" s="350"/>
      <c r="C25" s="350"/>
      <c r="D25" s="351"/>
      <c r="E25" s="278">
        <v>3.9706999999999999</v>
      </c>
      <c r="F25" s="279"/>
      <c r="G25" s="279"/>
      <c r="H25" s="284" t="s">
        <v>14</v>
      </c>
      <c r="I25" s="285"/>
      <c r="J25" s="286">
        <v>3.6496</v>
      </c>
      <c r="K25" s="287"/>
      <c r="L25" s="284" t="s">
        <v>14</v>
      </c>
      <c r="M25" s="285"/>
      <c r="N25" s="347">
        <f>+(E25/J25)-1</f>
        <v>8.7982244629548401E-2</v>
      </c>
      <c r="O25" s="348"/>
    </row>
    <row r="26" spans="1:17" s="9" customFormat="1" ht="23.25" customHeight="1" thickBot="1">
      <c r="A26" s="299" t="s">
        <v>15</v>
      </c>
      <c r="B26" s="300"/>
      <c r="C26" s="300"/>
      <c r="D26" s="301"/>
      <c r="E26" s="282">
        <v>4.8960999999999997</v>
      </c>
      <c r="F26" s="283"/>
      <c r="G26" s="283"/>
      <c r="H26" s="280" t="s">
        <v>14</v>
      </c>
      <c r="I26" s="281"/>
      <c r="J26" s="291">
        <v>3.8917000000000002</v>
      </c>
      <c r="K26" s="292"/>
      <c r="L26" s="280" t="s">
        <v>14</v>
      </c>
      <c r="M26" s="281"/>
      <c r="N26" s="302">
        <f>+(E26/J26)-1</f>
        <v>0.25808772515867084</v>
      </c>
      <c r="O26" s="303"/>
    </row>
    <row r="27" spans="1:17" s="3" customFormat="1" ht="30" customHeight="1" thickBot="1">
      <c r="A27" s="296" t="s">
        <v>49</v>
      </c>
      <c r="B27" s="297"/>
      <c r="C27" s="297"/>
      <c r="D27" s="298"/>
      <c r="E27" s="293" t="s">
        <v>63</v>
      </c>
      <c r="F27" s="294"/>
      <c r="G27" s="294"/>
      <c r="H27" s="294"/>
      <c r="I27" s="294"/>
      <c r="J27" s="294"/>
      <c r="K27" s="294"/>
      <c r="L27" s="294"/>
      <c r="M27" s="294"/>
      <c r="N27" s="294"/>
      <c r="O27" s="295"/>
    </row>
    <row r="28" spans="1:17" s="9" customFormat="1" ht="75" customHeight="1">
      <c r="A28" s="275" t="s">
        <v>16</v>
      </c>
      <c r="B28" s="276"/>
      <c r="C28" s="276"/>
      <c r="D28" s="276"/>
      <c r="E28" s="276"/>
      <c r="F28" s="276"/>
      <c r="G28" s="276"/>
      <c r="H28" s="276"/>
      <c r="I28" s="276"/>
      <c r="J28" s="276"/>
      <c r="K28" s="276"/>
      <c r="L28" s="276"/>
      <c r="M28" s="276"/>
      <c r="N28" s="276"/>
      <c r="O28" s="277"/>
    </row>
    <row r="29" spans="1:17" s="9" customFormat="1" ht="16.5" customHeight="1">
      <c r="A29" s="271" t="s">
        <v>44</v>
      </c>
      <c r="B29" s="272"/>
      <c r="C29" s="273"/>
      <c r="D29" s="273"/>
      <c r="E29" s="273"/>
      <c r="F29" s="273"/>
      <c r="G29" s="273"/>
      <c r="H29" s="273"/>
      <c r="I29" s="273"/>
      <c r="J29" s="273"/>
      <c r="K29" s="273"/>
      <c r="L29" s="273"/>
      <c r="M29" s="273"/>
      <c r="N29" s="273"/>
      <c r="O29" s="274"/>
      <c r="P29" s="10"/>
      <c r="Q29" s="10"/>
    </row>
    <row r="30" spans="1:17" s="9" customFormat="1" ht="60.75" customHeight="1">
      <c r="A30" s="271" t="s">
        <v>45</v>
      </c>
      <c r="B30" s="288"/>
      <c r="C30" s="289"/>
      <c r="D30" s="289"/>
      <c r="E30" s="289"/>
      <c r="F30" s="289"/>
      <c r="G30" s="289"/>
      <c r="H30" s="289"/>
      <c r="I30" s="289"/>
      <c r="J30" s="289"/>
      <c r="K30" s="289"/>
      <c r="L30" s="289"/>
      <c r="M30" s="289"/>
      <c r="N30" s="289"/>
      <c r="O30" s="290"/>
      <c r="P30" s="10"/>
      <c r="Q30" s="10"/>
    </row>
    <row r="31" spans="1:17" s="11" customFormat="1" ht="31.5" customHeight="1">
      <c r="A31" s="271" t="s">
        <v>46</v>
      </c>
      <c r="B31" s="272"/>
      <c r="C31" s="273"/>
      <c r="D31" s="273"/>
      <c r="E31" s="273"/>
      <c r="F31" s="273"/>
      <c r="G31" s="273"/>
      <c r="H31" s="273"/>
      <c r="I31" s="273"/>
      <c r="J31" s="273"/>
      <c r="K31" s="273"/>
      <c r="L31" s="273"/>
      <c r="M31" s="273"/>
      <c r="N31" s="273"/>
      <c r="O31" s="274"/>
      <c r="P31" s="270"/>
      <c r="Q31" s="270"/>
    </row>
    <row r="32" spans="1:17" s="9" customFormat="1" ht="64.5" customHeight="1">
      <c r="A32" s="271" t="s">
        <v>68</v>
      </c>
      <c r="B32" s="272"/>
      <c r="C32" s="273"/>
      <c r="D32" s="273"/>
      <c r="E32" s="273"/>
      <c r="F32" s="273"/>
      <c r="G32" s="273"/>
      <c r="H32" s="273"/>
      <c r="I32" s="273"/>
      <c r="J32" s="273"/>
      <c r="K32" s="273"/>
      <c r="L32" s="273"/>
      <c r="M32" s="273"/>
      <c r="N32" s="273"/>
      <c r="O32" s="274"/>
      <c r="P32" s="270" t="s">
        <v>56</v>
      </c>
      <c r="Q32" s="270"/>
    </row>
    <row r="33" spans="1:17" s="9" customFormat="1" ht="16.5">
      <c r="A33" s="271" t="s">
        <v>69</v>
      </c>
      <c r="B33" s="272"/>
      <c r="C33" s="273"/>
      <c r="D33" s="273"/>
      <c r="E33" s="273"/>
      <c r="F33" s="273"/>
      <c r="G33" s="273"/>
      <c r="H33" s="273"/>
      <c r="I33" s="273"/>
      <c r="J33" s="273"/>
      <c r="K33" s="273"/>
      <c r="L33" s="273"/>
      <c r="M33" s="273"/>
      <c r="N33" s="273"/>
      <c r="O33" s="274"/>
      <c r="P33" s="270"/>
      <c r="Q33" s="270"/>
    </row>
    <row r="34" spans="1:17" s="9" customFormat="1" ht="59.25" customHeight="1">
      <c r="A34" s="271" t="s">
        <v>70</v>
      </c>
      <c r="B34" s="272"/>
      <c r="C34" s="273"/>
      <c r="D34" s="273"/>
      <c r="E34" s="273"/>
      <c r="F34" s="273"/>
      <c r="G34" s="273"/>
      <c r="H34" s="273"/>
      <c r="I34" s="273"/>
      <c r="J34" s="273"/>
      <c r="K34" s="273"/>
      <c r="L34" s="273"/>
      <c r="M34" s="273"/>
      <c r="N34" s="273"/>
      <c r="O34" s="274"/>
      <c r="P34" s="270"/>
      <c r="Q34" s="270"/>
    </row>
    <row r="35" spans="1:17" s="9" customFormat="1" ht="45.75" customHeight="1">
      <c r="A35" s="304" t="s">
        <v>71</v>
      </c>
      <c r="B35" s="305"/>
      <c r="C35" s="306"/>
      <c r="D35" s="306"/>
      <c r="E35" s="306"/>
      <c r="F35" s="306"/>
      <c r="G35" s="306"/>
      <c r="H35" s="306"/>
      <c r="I35" s="306"/>
      <c r="J35" s="306"/>
      <c r="K35" s="306"/>
      <c r="L35" s="306"/>
      <c r="M35" s="306"/>
      <c r="N35" s="306"/>
      <c r="O35" s="307"/>
      <c r="P35" s="270"/>
      <c r="Q35" s="270"/>
    </row>
    <row r="36" spans="1:17" s="9" customFormat="1" ht="45" customHeight="1">
      <c r="A36" s="308" t="s">
        <v>72</v>
      </c>
      <c r="B36" s="305"/>
      <c r="C36" s="306"/>
      <c r="D36" s="306"/>
      <c r="E36" s="306"/>
      <c r="F36" s="306"/>
      <c r="G36" s="306"/>
      <c r="H36" s="306"/>
      <c r="I36" s="306"/>
      <c r="J36" s="306"/>
      <c r="K36" s="306"/>
      <c r="L36" s="306"/>
      <c r="M36" s="306"/>
      <c r="N36" s="306"/>
      <c r="O36" s="307"/>
      <c r="P36" s="270"/>
      <c r="Q36" s="270"/>
    </row>
    <row r="37" spans="1:17" s="9" customFormat="1" ht="16.5">
      <c r="A37" s="271" t="s">
        <v>73</v>
      </c>
      <c r="B37" s="272"/>
      <c r="C37" s="273"/>
      <c r="D37" s="273"/>
      <c r="E37" s="273"/>
      <c r="F37" s="273"/>
      <c r="G37" s="273"/>
      <c r="H37" s="273"/>
      <c r="I37" s="273"/>
      <c r="J37" s="273"/>
      <c r="K37" s="273"/>
      <c r="L37" s="273"/>
      <c r="M37" s="273"/>
      <c r="N37" s="273"/>
      <c r="O37" s="274"/>
      <c r="P37" s="270"/>
      <c r="Q37" s="270"/>
    </row>
    <row r="38" spans="1:17">
      <c r="F38" s="2"/>
      <c r="G38" s="2"/>
      <c r="J38" s="2"/>
      <c r="K38" s="2"/>
    </row>
  </sheetData>
  <mergeCells count="48">
    <mergeCell ref="N25:O25"/>
    <mergeCell ref="A25:D25"/>
    <mergeCell ref="H26:I26"/>
    <mergeCell ref="A23:D24"/>
    <mergeCell ref="H3:H4"/>
    <mergeCell ref="A1:O1"/>
    <mergeCell ref="E24:I24"/>
    <mergeCell ref="J24:M24"/>
    <mergeCell ref="E23:M23"/>
    <mergeCell ref="K3:K4"/>
    <mergeCell ref="F3:G4"/>
    <mergeCell ref="A2:O2"/>
    <mergeCell ref="L3:M4"/>
    <mergeCell ref="N23:O24"/>
    <mergeCell ref="N3:O3"/>
    <mergeCell ref="I3:J4"/>
    <mergeCell ref="B3:C4"/>
    <mergeCell ref="E3:E4"/>
    <mergeCell ref="A3:A4"/>
    <mergeCell ref="D3:D4"/>
    <mergeCell ref="A37:O37"/>
    <mergeCell ref="P37:Q37"/>
    <mergeCell ref="P36:Q36"/>
    <mergeCell ref="P35:Q35"/>
    <mergeCell ref="A35:O35"/>
    <mergeCell ref="A36:O36"/>
    <mergeCell ref="A34:O34"/>
    <mergeCell ref="P34:Q34"/>
    <mergeCell ref="A32:O32"/>
    <mergeCell ref="P33:Q33"/>
    <mergeCell ref="A33:O33"/>
    <mergeCell ref="P32:Q32"/>
    <mergeCell ref="P31:Q31"/>
    <mergeCell ref="A31:O31"/>
    <mergeCell ref="A28:O28"/>
    <mergeCell ref="E25:G25"/>
    <mergeCell ref="L26:M26"/>
    <mergeCell ref="E26:G26"/>
    <mergeCell ref="H25:I25"/>
    <mergeCell ref="J25:K25"/>
    <mergeCell ref="L25:M25"/>
    <mergeCell ref="A30:O30"/>
    <mergeCell ref="A29:O29"/>
    <mergeCell ref="J26:K26"/>
    <mergeCell ref="E27:O27"/>
    <mergeCell ref="A27:D27"/>
    <mergeCell ref="A26:D26"/>
    <mergeCell ref="N26:O26"/>
  </mergeCells>
  <phoneticPr fontId="0" type="noConversion"/>
  <printOptions horizontalCentered="1" verticalCentered="1"/>
  <pageMargins left="0" right="0" top="0" bottom="0" header="0" footer="0"/>
  <pageSetup paperSize="9" scale="51" orientation="portrait"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2018-04-02T14:46:44Z</cp:lastPrinted>
  <dcterms:created xsi:type="dcterms:W3CDTF">1997-07-24T11:06:41Z</dcterms:created>
  <dcterms:modified xsi:type="dcterms:W3CDTF">2018-04-02T14:46:53Z</dcterms:modified>
</cp:coreProperties>
</file>